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6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Approach fit" sheetId="2" state="visible" r:id="rId4"/>
    <sheet name="Product backlog" sheetId="3" state="visible" r:id="rId5"/>
    <sheet name="Team capacity" sheetId="4" state="visible" r:id="rId6"/>
    <sheet name="Sprint board" sheetId="5" state="visible" r:id="rId7"/>
    <sheet name="Burndown" sheetId="6" state="visible" r:id="rId8"/>
    <sheet name="Blockers" sheetId="7" state="visible" r:id="rId9"/>
    <sheet name="Velocity" sheetId="8" state="visible" r:id="rId10"/>
    <sheet name="Release plan" sheetId="9" state="visible" r:id="rId11"/>
    <sheet name="Improvement action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<sst xmlns="http://schemas.openxmlformats.org/spreadsheetml/2006/main" count="224" uniqueCount="166">
  <si>
    <t xml:space="preserve">MTWAFIQ Agile toolkit: the full method</t>
  </si>
  <si>
    <t xml:space="preserve">Full method for agile and hybrid projects</t>
  </si>
  <si>
    <t xml:space="preserve">Blue cells are yours to fill in. Grey cells calculate by themselves. The first rows are an example: replace them with your own.</t>
  </si>
  <si>
    <t xml:space="preserve">Not sure the project should be agile? Start with the Approach fit sheet: nine questions, two minutes.</t>
  </si>
  <si>
    <t xml:space="preserve">Linked to problem solving: give every backlog item the Outcome ID it serves (Problem to outcome workbook).</t>
  </si>
  <si>
    <t xml:space="preserve">The toolkit by stage</t>
  </si>
  <si>
    <t xml:space="preserve">Stage</t>
  </si>
  <si>
    <t xml:space="preserve">Sheet</t>
  </si>
  <si>
    <t xml:space="preserve">Word templates</t>
  </si>
  <si>
    <t xml:space="preserve">Vision and charter</t>
  </si>
  <si>
    <t xml:space="preserve">Approach fit</t>
  </si>
  <si>
    <t xml:space="preserve">Agile charter and roadmap</t>
  </si>
  <si>
    <t xml:space="preserve">Product backlog</t>
  </si>
  <si>
    <t xml:space="preserve">User stories, Ready and Done</t>
  </si>
  <si>
    <t xml:space="preserve">Sprint planning and daily work</t>
  </si>
  <si>
    <t xml:space="preserve">Team capacity</t>
  </si>
  <si>
    <t xml:space="preserve">Sprint plan and review</t>
  </si>
  <si>
    <t xml:space="preserve">Sprint board</t>
  </si>
  <si>
    <t xml:space="preserve">Burndown</t>
  </si>
  <si>
    <t xml:space="preserve">Blockers</t>
  </si>
  <si>
    <t xml:space="preserve">Sprint review and release</t>
  </si>
  <si>
    <t xml:space="preserve">Velocity</t>
  </si>
  <si>
    <t xml:space="preserve">Release plan</t>
  </si>
  <si>
    <t xml:space="preserve">Retrospective</t>
  </si>
  <si>
    <t xml:space="preserve">Improvement actions</t>
  </si>
  <si>
    <t xml:space="preserve">Sprint retrospective</t>
  </si>
  <si>
    <t xml:space="preserve">MTWAFIQ's own template for agile and hybrid projects, in line with PMI guidance. PMI, PMBOK, PMP and PMI-ACP are marks of the Project Management Institute, Inc., which does not endorse this template.</t>
  </si>
  <si>
    <t xml:space="preserve">Stage: Vision and charter</t>
  </si>
  <si>
    <t xml:space="preserve">Two minutes, honest answers. 5 favours agile, 1 favours planning everything up front.</t>
  </si>
  <si>
    <t xml:space="preserve">Area</t>
  </si>
  <si>
    <t xml:space="preserve">Question</t>
  </si>
  <si>
    <t xml:space="preserve">Your score (1-5)</t>
  </si>
  <si>
    <t xml:space="preserve">1 means</t>
  </si>
  <si>
    <t xml:space="preserve">5 means</t>
  </si>
  <si>
    <t xml:space="preserve">Culture</t>
  </si>
  <si>
    <t xml:space="preserve">Sponsor support for short cycles and changing scope</t>
  </si>
  <si>
    <t xml:space="preserve">Wants every detail fixed up front</t>
  </si>
  <si>
    <t xml:space="preserve">Backs it fully</t>
  </si>
  <si>
    <t xml:space="preserve">Trust between the business and the team</t>
  </si>
  <si>
    <t xml:space="preserve">Low: everything is checked</t>
  </si>
  <si>
    <t xml:space="preserve">High</t>
  </si>
  <si>
    <t xml:space="preserve">The team's freedom to decide how to do the work</t>
  </si>
  <si>
    <t xml:space="preserve">Every step needs approval</t>
  </si>
  <si>
    <t xml:space="preserve">The team decides</t>
  </si>
  <si>
    <t xml:space="preserve">Team</t>
  </si>
  <si>
    <t xml:space="preserve">Team size and focus</t>
  </si>
  <si>
    <t xml:space="preserve">Over 30 people, mostly part time</t>
  </si>
  <si>
    <t xml:space="preserve">3 to 9 people, mostly full time</t>
  </si>
  <si>
    <t xml:space="preserve">Experience of the team in their roles</t>
  </si>
  <si>
    <t xml:space="preserve">Mostly new</t>
  </si>
  <si>
    <t xml:space="preserve">Mostly experienced</t>
  </si>
  <si>
    <t xml:space="preserve">Access to the business owner or the users</t>
  </si>
  <si>
    <t xml:space="preserve">Once a month or less</t>
  </si>
  <si>
    <t xml:space="preserve">Every day</t>
  </si>
  <si>
    <t xml:space="preserve">Project</t>
  </si>
  <si>
    <t xml:space="preserve">How likely the requirements are to change</t>
  </si>
  <si>
    <t xml:space="preserve">Clear and stable</t>
  </si>
  <si>
    <t xml:space="preserve">Likely to change often</t>
  </si>
  <si>
    <t xml:space="preserve">Can the result be delivered in small usable parts?</t>
  </si>
  <si>
    <t xml:space="preserve">Only all at once</t>
  </si>
  <si>
    <t xml:space="preserve">Yes, easily</t>
  </si>
  <si>
    <t xml:space="preserve">Cost of an early mistake</t>
  </si>
  <si>
    <t xml:space="preserve">Severe: regulatory, safety or core system</t>
  </si>
  <si>
    <t xml:space="preserve">Small and easy to fix</t>
  </si>
  <si>
    <t xml:space="preserve">Average</t>
  </si>
  <si>
    <t xml:space="preserve">What it means</t>
  </si>
  <si>
    <t xml:space="preserve">Overall</t>
  </si>
  <si>
    <t xml:space="preserve">Result</t>
  </si>
  <si>
    <t xml:space="preserve">Stage: Product backlog</t>
  </si>
  <si>
    <t xml:space="preserve">Points not yet done</t>
  </si>
  <si>
    <t xml:space="preserve">ID</t>
  </si>
  <si>
    <t xml:space="preserve">Epic</t>
  </si>
  <si>
    <t xml:space="preserve">User story (As a…, I want…, so that…)</t>
  </si>
  <si>
    <t xml:space="preserve">Acceptance criteria</t>
  </si>
  <si>
    <t xml:space="preserve">Priority</t>
  </si>
  <si>
    <t xml:space="preserve">Business value (1-10)</t>
  </si>
  <si>
    <t xml:space="preserve">Story points</t>
  </si>
  <si>
    <t xml:space="preserve">Value per point</t>
  </si>
  <si>
    <t xml:space="preserve">Sprint</t>
  </si>
  <si>
    <t xml:space="preserve">Status</t>
  </si>
  <si>
    <t xml:space="preserve">Outcome ID</t>
  </si>
  <si>
    <t xml:space="preserve">US-01</t>
  </si>
  <si>
    <t xml:space="preserve">Account opening</t>
  </si>
  <si>
    <t xml:space="preserve">As a branch teller, I want the customer's ID data filled in for me, so that the account opens in one visit.</t>
  </si>
  <si>
    <t xml:space="preserve">Given a valid national ID, when the teller scans it, then the fields are filled in and locked</t>
  </si>
  <si>
    <t xml:space="preserve">Must</t>
  </si>
  <si>
    <t xml:space="preserve">Sprint 1</t>
  </si>
  <si>
    <t xml:space="preserve">Ready</t>
  </si>
  <si>
    <t xml:space="preserve">O-01</t>
  </si>
  <si>
    <t xml:space="preserve">US-02</t>
  </si>
  <si>
    <t xml:space="preserve">As a customer, I want an SMS when my account is open, so that I can use it at once.</t>
  </si>
  <si>
    <t xml:space="preserve">Given an open account, when it is activated, then an SMS is sent within one minute</t>
  </si>
  <si>
    <t xml:space="preserve">Should</t>
  </si>
  <si>
    <t xml:space="preserve">New</t>
  </si>
  <si>
    <t xml:space="preserve">Stage: Sprint planning and daily work</t>
  </si>
  <si>
    <t xml:space="preserve">Team capacity (days)</t>
  </si>
  <si>
    <t xml:space="preserve">Focus: the share of a day left for sprint work after meetings and support. Often 60% to 80%.</t>
  </si>
  <si>
    <t xml:space="preserve">Member</t>
  </si>
  <si>
    <t xml:space="preserve">Role</t>
  </si>
  <si>
    <t xml:space="preserve">Working days in the sprint</t>
  </si>
  <si>
    <t xml:space="preserve">Days off</t>
  </si>
  <si>
    <t xml:space="preserve">Focus (%)</t>
  </si>
  <si>
    <t xml:space="preserve">Capacity (days)</t>
  </si>
  <si>
    <t xml:space="preserve">Member 1</t>
  </si>
  <si>
    <t xml:space="preserve">Business analyst</t>
  </si>
  <si>
    <t xml:space="preserve">Member 2</t>
  </si>
  <si>
    <t xml:space="preserve">Developer</t>
  </si>
  <si>
    <t xml:space="preserve">Limit for In progress</t>
  </si>
  <si>
    <t xml:space="preserve">In progress now</t>
  </si>
  <si>
    <t xml:space="preserve">Points done</t>
  </si>
  <si>
    <t xml:space="preserve">Points committed</t>
  </si>
  <si>
    <t xml:space="preserve">Story or task</t>
  </si>
  <si>
    <t xml:space="preserve">Owner</t>
  </si>
  <si>
    <t xml:space="preserve">Started</t>
  </si>
  <si>
    <t xml:space="preserve">Finished</t>
  </si>
  <si>
    <t xml:space="preserve">Cycle time (days)</t>
  </si>
  <si>
    <t xml:space="preserve">Pre-fill ID data at account opening</t>
  </si>
  <si>
    <t xml:space="preserve">In progress</t>
  </si>
  <si>
    <t xml:space="preserve">Sprint length (working days)</t>
  </si>
  <si>
    <t xml:space="preserve">Enter the points still not done at the end of each day. Above the ideal line means behind.</t>
  </si>
  <si>
    <t xml:space="preserve">Day</t>
  </si>
  <si>
    <t xml:space="preserve">Ideal remaining</t>
  </si>
  <si>
    <t xml:space="preserve">Actual remaining</t>
  </si>
  <si>
    <t xml:space="preserve">Gap (above the line)</t>
  </si>
  <si>
    <t xml:space="preserve">Blocker</t>
  </si>
  <si>
    <t xml:space="preserve">Raised by</t>
  </si>
  <si>
    <t xml:space="preserve">Date raised</t>
  </si>
  <si>
    <t xml:space="preserve">Effect on the sprint goal</t>
  </si>
  <si>
    <t xml:space="preserve">Action</t>
  </si>
  <si>
    <t xml:space="preserve">Cleared on</t>
  </si>
  <si>
    <t xml:space="preserve">Days to clear</t>
  </si>
  <si>
    <t xml:space="preserve">B01</t>
  </si>
  <si>
    <t xml:space="preserve">Test environment down for two days</t>
  </si>
  <si>
    <t xml:space="preserve">Scrum Master</t>
  </si>
  <si>
    <t xml:space="preserve">Escalated to IT operations</t>
  </si>
  <si>
    <t xml:space="preserve">Stage: Sprint review and release</t>
  </si>
  <si>
    <t xml:space="preserve">Average velocity (last 3 sprints)</t>
  </si>
  <si>
    <t xml:space="preserve">Sprints left (forecast)</t>
  </si>
  <si>
    <t xml:space="preserve">Committed points</t>
  </si>
  <si>
    <t xml:space="preserve">Completed points</t>
  </si>
  <si>
    <t xml:space="preserve">Completed (%)</t>
  </si>
  <si>
    <t xml:space="preserve">Average of the last 3</t>
  </si>
  <si>
    <t xml:space="preserve">Sprint goal met?</t>
  </si>
  <si>
    <t xml:space="preserve">No</t>
  </si>
  <si>
    <t xml:space="preserve">Sprint 2</t>
  </si>
  <si>
    <t xml:space="preserve">Yes</t>
  </si>
  <si>
    <t xml:space="preserve">Sprint 3</t>
  </si>
  <si>
    <t xml:space="preserve">Release</t>
  </si>
  <si>
    <t xml:space="preserve">Target date</t>
  </si>
  <si>
    <t xml:space="preserve">Main epics</t>
  </si>
  <si>
    <t xml:space="preserve">Running total</t>
  </si>
  <si>
    <t xml:space="preserve">Sprints needed from now</t>
  </si>
  <si>
    <t xml:space="preserve">Release 1</t>
  </si>
  <si>
    <t xml:space="preserve">Q1</t>
  </si>
  <si>
    <t xml:space="preserve">Account opening, e-KYC</t>
  </si>
  <si>
    <t xml:space="preserve">Planned</t>
  </si>
  <si>
    <t xml:space="preserve">Release 2</t>
  </si>
  <si>
    <t xml:space="preserve">Q2</t>
  </si>
  <si>
    <t xml:space="preserve">Cards, notifications</t>
  </si>
  <si>
    <t xml:space="preserve">Stage: Retrospective</t>
  </si>
  <si>
    <t xml:space="preserve">Due</t>
  </si>
  <si>
    <t xml:space="preserve">Did it help?</t>
  </si>
  <si>
    <t xml:space="preserve">Refine the backlog every Tuesday</t>
  </si>
  <si>
    <t xml:space="preserve">Product owner</t>
  </si>
  <si>
    <t xml:space="preserve">Done</t>
  </si>
  <si>
    <t xml:space="preserve">Yes: fewer surprises at planning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</si>
</sst>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0.00"/>
    <numFmt numFmtId="167" formatCode="0.0"/>
    <numFmt numFmtId="168" formatCode="0%"/>
    <numFmt numFmtId="169" formatCode="dd\ mmm\ yy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6F6D"/>
      <name val="Arial"/>
      <family val="0"/>
      <charset val="1"/>
    </font>
    <font>
      <sz val="10"/>
      <color rgb="FF5F6B6B"/>
      <name val="Arial"/>
      <family val="0"/>
      <charset val="1"/>
    </font>
    <font>
      <i val="true"/>
      <sz val="10"/>
      <color rgb="FF5F6B6B"/>
      <name val="Arial"/>
      <family val="0"/>
      <charset val="1"/>
    </font>
    <font>
      <b val="true"/>
      <sz val="12"/>
      <color rgb="FF1F6F6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1F6F6D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F6B6B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F6F6D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6F6D"/>
        <bgColor rgb="FF008080"/>
      </patternFill>
    </fill>
    <fill>
      <patternFill patternType="solid">
        <fgColor rgb="FFF2F2F2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2D2"/>
      </left>
      <right style="thin">
        <color rgb="FFC8D2D2"/>
      </right>
      <top style="thin">
        <color rgb="FFC8D2D2"/>
      </top>
      <bottom style="thin">
        <color rgb="FFC8D2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>
          <bgColor rgb="FFF8D7DA"/>
        </patternFill>
      </fill>
    </dxf>
    <dxf>
      <fill>
        <patternFill>
          <bgColor rgb="FFEDEDED"/>
        </patternFill>
      </fill>
    </dxf>
    <dxf>
      <fill>
        <patternFill>
          <bgColor rgb="FFDDEBF7"/>
        </patternFill>
      </fill>
    </dxf>
    <dxf>
      <fill>
        <patternFill>
          <bgColor rgb="FFFFF1CC"/>
        </patternFill>
      </fill>
    </dxf>
    <dxf>
      <fill>
        <patternFill>
          <bgColor rgb="FFD9F2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6D"/>
      <rgbColor rgb="FFC8D2D2"/>
      <rgbColor rgb="FF878787"/>
      <rgbColor rgb="FF9999FF"/>
      <rgbColor rgb="FFBE4B48"/>
      <rgbColor rgb="FFFFF1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9F2E3"/>
      <rgbColor rgb="FFEDEDED"/>
      <rgbColor rgb="FF99CCFF"/>
      <rgbColor rgb="FFFF99CC"/>
      <rgbColor rgb="FFCC99FF"/>
      <rgbColor rgb="FFF8D7DA"/>
      <rgbColor rgb="FF4A7EBB"/>
      <rgbColor rgb="FF33CCCC"/>
      <rgbColor rgb="FF99CC00"/>
      <rgbColor rgb="FFFFCC00"/>
      <rgbColor rgb="FFFF9900"/>
      <rgbColor rgb="FFFF6600"/>
      <rgbColor rgb="FF5F6B6B"/>
      <rgbColor rgb="FF969696"/>
      <rgbColor rgb="FF003366"/>
      <rgbColor rgb="FF4F81BD"/>
      <rgbColor rgb="FF003300"/>
      <rgbColor rgb="FF333300"/>
      <rgbColor rgb="FF993300"/>
      <rgbColor rgb="FFC0504D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Burndown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Burndown!B5</c:f>
              <c:strCache>
                <c:ptCount val="1"/>
                <c:pt idx="0">
                  <c:v>Ideal remaining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Burndown!$A$6:$A$26</c:f>
              <c:strCach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strCache>
            </c:strRef>
          </c:cat>
          <c:val>
            <c:numRef>
              <c:f>Burndown!$B$6:$B$26</c:f>
              <c:numCache>
                <c:formatCode>0.0</c:formatCode>
                <c:ptCount val="21"/>
                <c:pt idx="0">
                  <c:v>40</c:v>
                </c:pt>
                <c:pt idx="1">
                  <c:v>36</c:v>
                </c:pt>
                <c:pt idx="2">
                  <c:v>32</c:v>
                </c:pt>
                <c:pt idx="3">
                  <c:v>28</c:v>
                </c:pt>
                <c:pt idx="4">
                  <c:v>24</c:v>
                </c:pt>
                <c:pt idx="5">
                  <c:v>20</c:v>
                </c:pt>
                <c:pt idx="6">
                  <c:v>16</c:v>
                </c:pt>
                <c:pt idx="7">
                  <c:v>12</c:v>
                </c:pt>
                <c:pt idx="8">
                  <c:v>8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Burndown!C5</c:f>
              <c:strCache>
                <c:ptCount val="1"/>
                <c:pt idx="0">
                  <c:v>Actual remaining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Burndown!$A$6:$A$26</c:f>
              <c:strCach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strCache>
            </c:strRef>
          </c:cat>
          <c:val>
            <c:numRef>
              <c:f>Burndown!$C$6:$C$26</c:f>
              <c:numCache>
                <c:formatCode>General</c:formatCode>
                <c:ptCount val="21"/>
                <c:pt idx="0">
                  <c:v>40</c:v>
                </c:pt>
                <c:pt idx="1">
                  <c:v>38</c:v>
                </c:pt>
                <c:pt idx="2">
                  <c:v>35</c:v>
                </c:pt>
                <c:pt idx="3">
                  <c:v>35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9166794"/>
        <c:axId val="62544001"/>
      </c:lineChart>
      <c:catAx>
        <c:axId val="6916679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Day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544001"/>
        <c:crosses val="autoZero"/>
        <c:auto val="1"/>
        <c:lblAlgn val="ctr"/>
        <c:lblOffset val="100"/>
        <c:noMultiLvlLbl val="0"/>
      </c:catAx>
      <c:valAx>
        <c:axId val="6254400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Points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16679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Velocity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Velocity!B5</c:f>
              <c:strCache>
                <c:ptCount val="1"/>
                <c:pt idx="0">
                  <c:v>Committed points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Velocity!$A$6:$A$15</c:f>
              <c:strCache>
                <c:ptCount val="10"/>
                <c:pt idx="0">
                  <c:v>Sprint 1</c:v>
                </c:pt>
                <c:pt idx="1">
                  <c:v>Sprint 2</c:v>
                </c:pt>
                <c:pt idx="2">
                  <c:v>Sprint 3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Velocity!$B$6:$B$15</c:f>
              <c:numCache>
                <c:formatCode>General</c:formatCode>
                <c:ptCount val="10"/>
                <c:pt idx="0">
                  <c:v>40</c:v>
                </c:pt>
                <c:pt idx="1">
                  <c:v>36</c:v>
                </c:pt>
                <c:pt idx="2">
                  <c:v>35</c:v>
                </c:pt>
              </c:numCache>
            </c:numRef>
          </c:val>
        </c:ser>
        <c:ser>
          <c:idx val="1"/>
          <c:order val="1"/>
          <c:tx>
            <c:strRef>
              <c:f>Velocity!C5</c:f>
              <c:strCache>
                <c:ptCount val="1"/>
                <c:pt idx="0">
                  <c:v>Completed points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Velocity!$A$6:$A$15</c:f>
              <c:strCache>
                <c:ptCount val="10"/>
                <c:pt idx="0">
                  <c:v>Sprint 1</c:v>
                </c:pt>
                <c:pt idx="1">
                  <c:v>Sprint 2</c:v>
                </c:pt>
                <c:pt idx="2">
                  <c:v>Sprint 3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Velocity!$C$6:$C$15</c:f>
              <c:numCache>
                <c:formatCode>General</c:formatCode>
                <c:ptCount val="10"/>
                <c:pt idx="0">
                  <c:v>30</c:v>
                </c:pt>
                <c:pt idx="1">
                  <c:v>33</c:v>
                </c:pt>
                <c:pt idx="2">
                  <c:v>35</c:v>
                </c:pt>
              </c:numCache>
            </c:numRef>
          </c:val>
        </c:ser>
        <c:gapWidth val="150"/>
        <c:overlap val="0"/>
        <c:axId val="29621766"/>
        <c:axId val="73867568"/>
      </c:barChart>
      <c:catAx>
        <c:axId val="2962176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867568"/>
        <c:crosses val="autoZero"/>
        <c:auto val="1"/>
        <c:lblAlgn val="ctr"/>
        <c:lblOffset val="100"/>
        <c:noMultiLvlLbl val="0"/>
      </c:catAx>
      <c:valAx>
        <c:axId val="7386756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62176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4</xdr:row>
      <xdr:rowOff>398520</xdr:rowOff>
    </xdr:from>
    <xdr:to>
      <xdr:col>14</xdr:col>
      <xdr:colOff>255960</xdr:colOff>
      <xdr:row>19</xdr:row>
      <xdr:rowOff>182520</xdr:rowOff>
    </xdr:to>
    <xdr:graphicFrame>
      <xdr:nvGraphicFramePr>
        <xdr:cNvPr id="0" name="Chart 1"/>
        <xdr:cNvGraphicFramePr/>
      </xdr:nvGraphicFramePr>
      <xdr:xfrm>
        <a:off x="6461640" y="119052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4</xdr:row>
      <xdr:rowOff>398520</xdr:rowOff>
    </xdr:from>
    <xdr:to>
      <xdr:col>15</xdr:col>
      <xdr:colOff>507600</xdr:colOff>
      <xdr:row>19</xdr:row>
      <xdr:rowOff>2520</xdr:rowOff>
    </xdr:to>
    <xdr:graphicFrame>
      <xdr:nvGraphicFramePr>
        <xdr:cNvPr id="1" name="Chart 1"/>
        <xdr:cNvGraphicFramePr/>
      </xdr:nvGraphicFramePr>
      <xdr:xfrm>
        <a:off x="9492480" y="119052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TWAFIQ_Agile_Toolkit.xlsx" TargetMode="External"/><Relationship Id="rId2" Type="http://schemas.openxmlformats.org/officeDocument/2006/relationships/hyperlink" Target="MTWAFIQ_Agile_Toolkit.xlsx" TargetMode="External"/><Relationship Id="rId3" Type="http://schemas.openxmlformats.org/officeDocument/2006/relationships/hyperlink" Target="MTWAFIQ_Agile_Toolkit.xlsx" TargetMode="External"/><Relationship Id="rId4" Type="http://schemas.openxmlformats.org/officeDocument/2006/relationships/hyperlink" Target="MTWAFIQ_Agile_Toolkit.xlsx" TargetMode="External"/><Relationship Id="rId5" Type="http://schemas.openxmlformats.org/officeDocument/2006/relationships/hyperlink" Target="MTWAFIQ_Agile_Toolkit.xlsx" TargetMode="External"/><Relationship Id="rId6" Type="http://schemas.openxmlformats.org/officeDocument/2006/relationships/hyperlink" Target="MTWAFIQ_Agile_Toolkit.xlsx" TargetMode="External"/><Relationship Id="rId7" Type="http://schemas.openxmlformats.org/officeDocument/2006/relationships/hyperlink" Target="MTWAFIQ_Agile_Toolkit.xlsx" TargetMode="External"/><Relationship Id="rId8" Type="http://schemas.openxmlformats.org/officeDocument/2006/relationships/hyperlink" Target="MTWAFIQ_Agile_Toolkit.xlsx" TargetMode="External"/><Relationship Id="rId9" Type="http://schemas.openxmlformats.org/officeDocument/2006/relationships/hyperlink" Target="MTWAFIQ_Agile_Toolkit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30"/>
    <col collapsed="false" customWidth="true" hidden="false" outlineLevel="0" max="3" min="3" style="0" width="46"/>
    <col collapsed="false" customWidth="true" hidden="false" outlineLevel="0" max="4" min="4" style="0" width="44"/>
    <col collapsed="false" customWidth="true" hidden="false" outlineLevel="0" max="5" min="5" style="0" width="1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8" customFormat="false" ht="15" hidden="false" customHeight="false" outlineLevel="0" collapsed="false">
      <c r="A8" s="4" t="s">
        <v>5</v>
      </c>
    </row>
    <row r="9" customFormat="false" ht="15" hidden="false" customHeight="false" outlineLevel="0" collapsed="false">
      <c r="A9" s="5" t="s">
        <v>6</v>
      </c>
      <c r="B9" s="5" t="s">
        <v>7</v>
      </c>
      <c r="C9" s="5" t="s">
        <v>8</v>
      </c>
    </row>
    <row r="10" customFormat="false" ht="15" hidden="false" customHeight="false" outlineLevel="0" collapsed="false">
      <c r="A10" s="6" t="s">
        <v>9</v>
      </c>
      <c r="B10" s="7" t="s">
        <v>10</v>
      </c>
      <c r="C10" s="8" t="s">
        <v>11</v>
      </c>
    </row>
    <row r="11" customFormat="false" ht="15" hidden="false" customHeight="false" outlineLevel="0" collapsed="false">
      <c r="A11" s="6" t="s">
        <v>12</v>
      </c>
      <c r="B11" s="7" t="s">
        <v>12</v>
      </c>
      <c r="C11" s="8" t="s">
        <v>13</v>
      </c>
    </row>
    <row r="12" customFormat="false" ht="15" hidden="false" customHeight="false" outlineLevel="0" collapsed="false">
      <c r="A12" s="6" t="s">
        <v>14</v>
      </c>
      <c r="B12" s="7" t="s">
        <v>15</v>
      </c>
      <c r="C12" s="8" t="s">
        <v>16</v>
      </c>
    </row>
    <row r="13" customFormat="false" ht="15" hidden="false" customHeight="false" outlineLevel="0" collapsed="false">
      <c r="A13" s="6"/>
      <c r="B13" s="7" t="s">
        <v>17</v>
      </c>
      <c r="C13" s="8"/>
    </row>
    <row r="14" customFormat="false" ht="15" hidden="false" customHeight="false" outlineLevel="0" collapsed="false">
      <c r="A14" s="6"/>
      <c r="B14" s="7" t="s">
        <v>18</v>
      </c>
      <c r="C14" s="8"/>
    </row>
    <row r="15" customFormat="false" ht="15" hidden="false" customHeight="false" outlineLevel="0" collapsed="false">
      <c r="A15" s="6"/>
      <c r="B15" s="7" t="s">
        <v>19</v>
      </c>
      <c r="C15" s="8"/>
    </row>
    <row r="16" customFormat="false" ht="15" hidden="false" customHeight="false" outlineLevel="0" collapsed="false">
      <c r="A16" s="6" t="s">
        <v>20</v>
      </c>
      <c r="B16" s="7" t="s">
        <v>21</v>
      </c>
      <c r="C16" s="8" t="s">
        <v>16</v>
      </c>
    </row>
    <row r="17" customFormat="false" ht="15" hidden="false" customHeight="false" outlineLevel="0" collapsed="false">
      <c r="A17" s="6"/>
      <c r="B17" s="7" t="s">
        <v>22</v>
      </c>
      <c r="C17" s="8"/>
    </row>
    <row r="18" customFormat="false" ht="15" hidden="false" customHeight="false" outlineLevel="0" collapsed="false">
      <c r="A18" s="6" t="s">
        <v>23</v>
      </c>
      <c r="B18" s="7" t="s">
        <v>24</v>
      </c>
      <c r="C18" s="8" t="s">
        <v>25</v>
      </c>
    </row>
    <row r="20" customFormat="false" ht="15" hidden="false" customHeight="false" outlineLevel="0" collapsed="false">
      <c r="A20" s="9" t="s">
        <v>26</v>
      </c>
    </row>
  </sheetData>
  <hyperlinks>
    <hyperlink ref="B10" r:id="rId1" location="'Approach%20fit'!A1" display="Approach fit"/>
    <hyperlink ref="B11" r:id="rId2" location="'Product%20backlog'!A1" display="Product backlog"/>
    <hyperlink ref="B12" r:id="rId3" location="'Team%20capacity'!A1" display="Team capacity"/>
    <hyperlink ref="B13" r:id="rId4" location="'Sprint%20board'!A1" display="Sprint board"/>
    <hyperlink ref="B14" r:id="rId5" location="'Burndown'!A1" display="Burndown"/>
    <hyperlink ref="B15" r:id="rId6" location="'Blockers'!A1" display="Blockers"/>
    <hyperlink ref="B16" r:id="rId7" location="'Velocity'!A1" display="Velocity"/>
    <hyperlink ref="B17" r:id="rId8" location="'Release%20plan'!A1" display="Release plan"/>
    <hyperlink ref="B18" r:id="rId9" location="'Improvement%20actions'!A1" display="Improvement action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8"/>
    <col collapsed="false" customWidth="true" hidden="false" outlineLevel="0" max="3" min="3" style="0" width="46"/>
    <col collapsed="false" customWidth="true" hidden="false" outlineLevel="0" max="5" min="4" style="0" width="30"/>
  </cols>
  <sheetData>
    <row r="1" customFormat="false" ht="17.35" hidden="false" customHeight="false" outlineLevel="0" collapsed="false">
      <c r="A1" s="1" t="s">
        <v>10</v>
      </c>
    </row>
    <row r="2" customFormat="false" ht="15" hidden="false" customHeight="false" outlineLevel="0" collapsed="false">
      <c r="A2" s="2" t="s">
        <v>27</v>
      </c>
    </row>
    <row r="3" customFormat="false" ht="15" hidden="false" customHeight="false" outlineLevel="0" collapsed="false">
      <c r="A3" s="3" t="s">
        <v>28</v>
      </c>
    </row>
    <row r="5" customFormat="false" ht="15" hidden="false" customHeight="false" outlineLevel="0" collapsed="false">
      <c r="A5" s="10" t="s">
        <v>29</v>
      </c>
      <c r="B5" s="10" t="s">
        <v>30</v>
      </c>
      <c r="C5" s="10" t="s">
        <v>31</v>
      </c>
      <c r="D5" s="10" t="s">
        <v>32</v>
      </c>
      <c r="E5" s="10" t="s">
        <v>33</v>
      </c>
    </row>
    <row r="6" customFormat="false" ht="15" hidden="false" customHeight="false" outlineLevel="0" collapsed="false">
      <c r="A6" s="8" t="s">
        <v>34</v>
      </c>
      <c r="B6" s="8" t="s">
        <v>35</v>
      </c>
      <c r="C6" s="11"/>
      <c r="D6" s="8" t="s">
        <v>36</v>
      </c>
      <c r="E6" s="8" t="s">
        <v>37</v>
      </c>
    </row>
    <row r="7" customFormat="false" ht="15" hidden="false" customHeight="false" outlineLevel="0" collapsed="false">
      <c r="A7" s="8" t="s">
        <v>34</v>
      </c>
      <c r="B7" s="8" t="s">
        <v>38</v>
      </c>
      <c r="C7" s="11"/>
      <c r="D7" s="8" t="s">
        <v>39</v>
      </c>
      <c r="E7" s="8" t="s">
        <v>40</v>
      </c>
    </row>
    <row r="8" customFormat="false" ht="15" hidden="false" customHeight="false" outlineLevel="0" collapsed="false">
      <c r="A8" s="8" t="s">
        <v>34</v>
      </c>
      <c r="B8" s="8" t="s">
        <v>41</v>
      </c>
      <c r="C8" s="11"/>
      <c r="D8" s="8" t="s">
        <v>42</v>
      </c>
      <c r="E8" s="8" t="s">
        <v>43</v>
      </c>
    </row>
    <row r="9" customFormat="false" ht="15" hidden="false" customHeight="false" outlineLevel="0" collapsed="false">
      <c r="A9" s="8" t="s">
        <v>44</v>
      </c>
      <c r="B9" s="8" t="s">
        <v>45</v>
      </c>
      <c r="C9" s="11"/>
      <c r="D9" s="8" t="s">
        <v>46</v>
      </c>
      <c r="E9" s="8" t="s">
        <v>47</v>
      </c>
    </row>
    <row r="10" customFormat="false" ht="15" hidden="false" customHeight="false" outlineLevel="0" collapsed="false">
      <c r="A10" s="8" t="s">
        <v>44</v>
      </c>
      <c r="B10" s="8" t="s">
        <v>48</v>
      </c>
      <c r="C10" s="11"/>
      <c r="D10" s="8" t="s">
        <v>49</v>
      </c>
      <c r="E10" s="8" t="s">
        <v>50</v>
      </c>
    </row>
    <row r="11" customFormat="false" ht="15" hidden="false" customHeight="false" outlineLevel="0" collapsed="false">
      <c r="A11" s="8" t="s">
        <v>44</v>
      </c>
      <c r="B11" s="8" t="s">
        <v>51</v>
      </c>
      <c r="C11" s="11"/>
      <c r="D11" s="8" t="s">
        <v>52</v>
      </c>
      <c r="E11" s="8" t="s">
        <v>53</v>
      </c>
    </row>
    <row r="12" customFormat="false" ht="15" hidden="false" customHeight="false" outlineLevel="0" collapsed="false">
      <c r="A12" s="8" t="s">
        <v>54</v>
      </c>
      <c r="B12" s="8" t="s">
        <v>55</v>
      </c>
      <c r="C12" s="11"/>
      <c r="D12" s="8" t="s">
        <v>56</v>
      </c>
      <c r="E12" s="8" t="s">
        <v>57</v>
      </c>
    </row>
    <row r="13" customFormat="false" ht="15" hidden="false" customHeight="false" outlineLevel="0" collapsed="false">
      <c r="A13" s="8" t="s">
        <v>54</v>
      </c>
      <c r="B13" s="8" t="s">
        <v>58</v>
      </c>
      <c r="C13" s="11"/>
      <c r="D13" s="8" t="s">
        <v>59</v>
      </c>
      <c r="E13" s="8" t="s">
        <v>60</v>
      </c>
    </row>
    <row r="14" customFormat="false" ht="23.85" hidden="false" customHeight="false" outlineLevel="0" collapsed="false">
      <c r="A14" s="8" t="s">
        <v>54</v>
      </c>
      <c r="B14" s="8" t="s">
        <v>61</v>
      </c>
      <c r="C14" s="11"/>
      <c r="D14" s="8" t="s">
        <v>62</v>
      </c>
      <c r="E14" s="8" t="s">
        <v>63</v>
      </c>
    </row>
    <row r="16" customFormat="false" ht="15" hidden="false" customHeight="false" outlineLevel="0" collapsed="false">
      <c r="A16" s="5" t="s">
        <v>29</v>
      </c>
      <c r="B16" s="5" t="s">
        <v>64</v>
      </c>
      <c r="C16" s="5" t="s">
        <v>65</v>
      </c>
    </row>
    <row r="17" customFormat="false" ht="15" hidden="false" customHeight="false" outlineLevel="0" collapsed="false">
      <c r="A17" s="12" t="s">
        <v>34</v>
      </c>
      <c r="B17" s="13" t="str">
        <f aca="false">IF(COUNT(C6:C8)&lt;3,"",ROUND(AVERAGE(C6:C8),1))</f>
        <v/>
      </c>
      <c r="C17" s="13" t="str">
        <f aca="false">IF(B17="","",IF(B17&lt;=2,"Weak: fix this before going agile",""))</f>
        <v/>
      </c>
    </row>
    <row r="18" customFormat="false" ht="15" hidden="false" customHeight="false" outlineLevel="0" collapsed="false">
      <c r="A18" s="12" t="s">
        <v>44</v>
      </c>
      <c r="B18" s="13" t="str">
        <f aca="false">IF(COUNT(C9:C11)&lt;3,"",ROUND(AVERAGE(C9:C11),1))</f>
        <v/>
      </c>
      <c r="C18" s="13" t="str">
        <f aca="false">IF(B18="","",IF(B18&lt;=2,"Weak: fix this before going agile",""))</f>
        <v/>
      </c>
    </row>
    <row r="19" customFormat="false" ht="15" hidden="false" customHeight="false" outlineLevel="0" collapsed="false">
      <c r="A19" s="12" t="s">
        <v>54</v>
      </c>
      <c r="B19" s="13" t="str">
        <f aca="false">IF(COUNT(C12:C14)&lt;3,"",ROUND(AVERAGE(C12:C14),1))</f>
        <v/>
      </c>
      <c r="C19" s="13" t="str">
        <f aca="false">IF(B19="","",IF(B19&lt;=2,"Weak: fix this before going agile",""))</f>
        <v/>
      </c>
    </row>
    <row r="20" customFormat="false" ht="15" hidden="false" customHeight="false" outlineLevel="0" collapsed="false">
      <c r="A20" s="12" t="s">
        <v>66</v>
      </c>
      <c r="B20" s="13" t="str">
        <f aca="false">IF(COUNT(C6:C14)&lt;9,"",ROUND(AVERAGE(C6:C14),1))</f>
        <v/>
      </c>
      <c r="C20" s="13"/>
    </row>
    <row r="21" customFormat="false" ht="15" hidden="false" customHeight="false" outlineLevel="0" collapsed="false">
      <c r="A21" s="14" t="s">
        <v>67</v>
      </c>
      <c r="B21" s="15" t="str">
        <f aca="false">IF(COUNT(C6:C14)&lt;9,"Score all nine questions",IF(B20&gt;=3.7,"Agile",IF(B20&lt;=2.3,"Predictive","Hybrid")))</f>
        <v>Score all nine questions</v>
      </c>
      <c r="C21" s="13" t="str">
        <f aca="false">IF(B21="Agile","Build in short sprints with a product backlog; scope flexes. Use this workbook.",IF(B21="Predictive","Plan the scope up front and control change. Use the PMI templates.",IF(B21="Hybrid","Plan and govern with the PMI templates, build in sprints with this workbook.","")))</f>
        <v/>
      </c>
    </row>
  </sheetData>
  <dataValidations count="1">
    <dataValidation allowBlank="true" errorStyle="stop" operator="between" showDropDown="false" showErrorMessage="false" showInputMessage="false" sqref="C6:C14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50"/>
    <col collapsed="false" customWidth="true" hidden="false" outlineLevel="0" max="4" min="4" style="0" width="40"/>
    <col collapsed="false" customWidth="true" hidden="false" outlineLevel="0" max="5" min="5" style="0" width="14"/>
    <col collapsed="false" customWidth="true" hidden="false" outlineLevel="0" max="6" min="6" style="0" width="27"/>
    <col collapsed="false" customWidth="true" hidden="false" outlineLevel="0" max="7" min="7" style="0" width="18"/>
    <col collapsed="false" customWidth="true" hidden="false" outlineLevel="0" max="8" min="8" style="0" width="21"/>
    <col collapsed="false" customWidth="true" hidden="false" outlineLevel="0" max="10" min="9" style="0" width="14"/>
    <col collapsed="false" customWidth="true" hidden="false" outlineLevel="0" max="11" min="11" style="0" width="16"/>
  </cols>
  <sheetData>
    <row r="1" customFormat="false" ht="17.35" hidden="false" customHeight="false" outlineLevel="0" collapsed="false">
      <c r="A1" s="1" t="s">
        <v>12</v>
      </c>
    </row>
    <row r="2" customFormat="false" ht="15" hidden="false" customHeight="false" outlineLevel="0" collapsed="false">
      <c r="A2" s="2" t="s">
        <v>68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2" t="s">
        <v>69</v>
      </c>
      <c r="C4" s="16" t="n">
        <f aca="false">SUMIF(J6:J40,"&lt;&gt;Done",G6:G40)</f>
        <v>8</v>
      </c>
    </row>
    <row r="5" customFormat="false" ht="33.75" hidden="false" customHeight="true" outlineLevel="0" collapsed="false">
      <c r="A5" s="10" t="s">
        <v>70</v>
      </c>
      <c r="B5" s="10" t="s">
        <v>71</v>
      </c>
      <c r="C5" s="10" t="s">
        <v>72</v>
      </c>
      <c r="D5" s="10" t="s">
        <v>73</v>
      </c>
      <c r="E5" s="10" t="s">
        <v>74</v>
      </c>
      <c r="F5" s="10" t="s">
        <v>75</v>
      </c>
      <c r="G5" s="10" t="s">
        <v>76</v>
      </c>
      <c r="H5" s="10" t="s">
        <v>77</v>
      </c>
      <c r="I5" s="10" t="s">
        <v>78</v>
      </c>
      <c r="J5" s="10" t="s">
        <v>79</v>
      </c>
      <c r="K5" s="10" t="s">
        <v>80</v>
      </c>
    </row>
    <row r="6" customFormat="false" ht="23.85" hidden="false" customHeight="false" outlineLevel="0" collapsed="false">
      <c r="A6" s="11" t="s">
        <v>81</v>
      </c>
      <c r="B6" s="11" t="s">
        <v>82</v>
      </c>
      <c r="C6" s="11" t="s">
        <v>83</v>
      </c>
      <c r="D6" s="11" t="s">
        <v>84</v>
      </c>
      <c r="E6" s="11" t="s">
        <v>85</v>
      </c>
      <c r="F6" s="11" t="n">
        <v>9</v>
      </c>
      <c r="G6" s="11" t="n">
        <v>5</v>
      </c>
      <c r="H6" s="17" t="n">
        <f aca="false">IF(OR(F6="",G6="",G6=0),"",ROUND(F6/G6,2))</f>
        <v>1.8</v>
      </c>
      <c r="I6" s="11" t="s">
        <v>86</v>
      </c>
      <c r="J6" s="11" t="s">
        <v>87</v>
      </c>
      <c r="K6" s="11" t="s">
        <v>88</v>
      </c>
    </row>
    <row r="7" customFormat="false" ht="23.85" hidden="false" customHeight="false" outlineLevel="0" collapsed="false">
      <c r="A7" s="11" t="s">
        <v>89</v>
      </c>
      <c r="B7" s="11" t="s">
        <v>82</v>
      </c>
      <c r="C7" s="11" t="s">
        <v>90</v>
      </c>
      <c r="D7" s="11" t="s">
        <v>91</v>
      </c>
      <c r="E7" s="11" t="s">
        <v>92</v>
      </c>
      <c r="F7" s="11" t="n">
        <v>6</v>
      </c>
      <c r="G7" s="11" t="n">
        <v>3</v>
      </c>
      <c r="H7" s="17" t="n">
        <f aca="false">IF(OR(F7="",G7="",G7=0),"",ROUND(F7/G7,2))</f>
        <v>2</v>
      </c>
      <c r="I7" s="11" t="s">
        <v>86</v>
      </c>
      <c r="J7" s="11" t="s">
        <v>93</v>
      </c>
      <c r="K7" s="11" t="s">
        <v>88</v>
      </c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7" t="str">
        <f aca="false">IF(OR(F8="",G8="",G8=0),"",ROUND(F8/G8,2))</f>
        <v/>
      </c>
      <c r="I8" s="11"/>
      <c r="J8" s="11"/>
      <c r="K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  <c r="H9" s="17" t="str">
        <f aca="false">IF(OR(F9="",G9="",G9=0),"",ROUND(F9/G9,2))</f>
        <v/>
      </c>
      <c r="I9" s="11"/>
      <c r="J9" s="11"/>
      <c r="K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1"/>
      <c r="H10" s="17" t="str">
        <f aca="false">IF(OR(F10="",G10="",G10=0),"",ROUND(F10/G10,2))</f>
        <v/>
      </c>
      <c r="I10" s="11"/>
      <c r="J10" s="11"/>
      <c r="K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1"/>
      <c r="H11" s="17" t="str">
        <f aca="false">IF(OR(F11="",G11="",G11=0),"",ROUND(F11/G11,2))</f>
        <v/>
      </c>
      <c r="I11" s="11"/>
      <c r="J11" s="11"/>
      <c r="K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7" t="str">
        <f aca="false">IF(OR(F12="",G12="",G12=0),"",ROUND(F12/G12,2))</f>
        <v/>
      </c>
      <c r="I12" s="11"/>
      <c r="J12" s="11"/>
      <c r="K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  <c r="H13" s="17" t="str">
        <f aca="false">IF(OR(F13="",G13="",G13=0),"",ROUND(F13/G13,2))</f>
        <v/>
      </c>
      <c r="I13" s="11"/>
      <c r="J13" s="11"/>
      <c r="K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  <c r="H14" s="17" t="str">
        <f aca="false">IF(OR(F14="",G14="",G14=0),"",ROUND(F14/G14,2))</f>
        <v/>
      </c>
      <c r="I14" s="11"/>
      <c r="J14" s="11"/>
      <c r="K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1"/>
      <c r="H15" s="17" t="str">
        <f aca="false">IF(OR(F15="",G15="",G15=0),"",ROUND(F15/G15,2))</f>
        <v/>
      </c>
      <c r="I15" s="11"/>
      <c r="J15" s="11"/>
      <c r="K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  <c r="H16" s="17" t="str">
        <f aca="false">IF(OR(F16="",G16="",G16=0),"",ROUND(F16/G16,2))</f>
        <v/>
      </c>
      <c r="I16" s="11"/>
      <c r="J16" s="11"/>
      <c r="K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1"/>
      <c r="H17" s="17" t="str">
        <f aca="false">IF(OR(F17="",G17="",G17=0),"",ROUND(F17/G17,2))</f>
        <v/>
      </c>
      <c r="I17" s="11"/>
      <c r="J17" s="11"/>
      <c r="K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  <c r="H18" s="17" t="str">
        <f aca="false">IF(OR(F18="",G18="",G18=0),"",ROUND(F18/G18,2))</f>
        <v/>
      </c>
      <c r="I18" s="11"/>
      <c r="J18" s="11"/>
      <c r="K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  <c r="H19" s="17" t="str">
        <f aca="false">IF(OR(F19="",G19="",G19=0),"",ROUND(F19/G19,2))</f>
        <v/>
      </c>
      <c r="I19" s="11"/>
      <c r="J19" s="11"/>
      <c r="K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  <c r="H20" s="17" t="str">
        <f aca="false">IF(OR(F20="",G20="",G20=0),"",ROUND(F20/G20,2))</f>
        <v/>
      </c>
      <c r="I20" s="11"/>
      <c r="J20" s="11"/>
      <c r="K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1"/>
      <c r="H21" s="17" t="str">
        <f aca="false">IF(OR(F21="",G21="",G21=0),"",ROUND(F21/G21,2))</f>
        <v/>
      </c>
      <c r="I21" s="11"/>
      <c r="J21" s="11"/>
      <c r="K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  <c r="H22" s="17" t="str">
        <f aca="false">IF(OR(F22="",G22="",G22=0),"",ROUND(F22/G22,2))</f>
        <v/>
      </c>
      <c r="I22" s="11"/>
      <c r="J22" s="11"/>
      <c r="K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1"/>
      <c r="H23" s="17" t="str">
        <f aca="false">IF(OR(F23="",G23="",G23=0),"",ROUND(F23/G23,2))</f>
        <v/>
      </c>
      <c r="I23" s="11"/>
      <c r="J23" s="11"/>
      <c r="K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1"/>
      <c r="H24" s="17" t="str">
        <f aca="false">IF(OR(F24="",G24="",G24=0),"",ROUND(F24/G24,2))</f>
        <v/>
      </c>
      <c r="I24" s="11"/>
      <c r="J24" s="11"/>
      <c r="K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1"/>
      <c r="H25" s="17" t="str">
        <f aca="false">IF(OR(F25="",G25="",G25=0),"",ROUND(F25/G25,2))</f>
        <v/>
      </c>
      <c r="I25" s="11"/>
      <c r="J25" s="11"/>
      <c r="K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1"/>
      <c r="H26" s="17" t="str">
        <f aca="false">IF(OR(F26="",G26="",G26=0),"",ROUND(F26/G26,2))</f>
        <v/>
      </c>
      <c r="I26" s="11"/>
      <c r="J26" s="11"/>
      <c r="K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1"/>
      <c r="H27" s="17" t="str">
        <f aca="false">IF(OR(F27="",G27="",G27=0),"",ROUND(F27/G27,2))</f>
        <v/>
      </c>
      <c r="I27" s="11"/>
      <c r="J27" s="11"/>
      <c r="K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1"/>
      <c r="H28" s="17" t="str">
        <f aca="false">IF(OR(F28="",G28="",G28=0),"",ROUND(F28/G28,2))</f>
        <v/>
      </c>
      <c r="I28" s="11"/>
      <c r="J28" s="11"/>
      <c r="K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1"/>
      <c r="H29" s="17" t="str">
        <f aca="false">IF(OR(F29="",G29="",G29=0),"",ROUND(F29/G29,2))</f>
        <v/>
      </c>
      <c r="I29" s="11"/>
      <c r="J29" s="11"/>
      <c r="K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1"/>
      <c r="H30" s="17" t="str">
        <f aca="false">IF(OR(F30="",G30="",G30=0),"",ROUND(F30/G30,2))</f>
        <v/>
      </c>
      <c r="I30" s="11"/>
      <c r="J30" s="11"/>
      <c r="K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1"/>
      <c r="H31" s="17" t="str">
        <f aca="false">IF(OR(F31="",G31="",G31=0),"",ROUND(F31/G31,2))</f>
        <v/>
      </c>
      <c r="I31" s="11"/>
      <c r="J31" s="11"/>
      <c r="K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1"/>
      <c r="H32" s="17" t="str">
        <f aca="false">IF(OR(F32="",G32="",G32=0),"",ROUND(F32/G32,2))</f>
        <v/>
      </c>
      <c r="I32" s="11"/>
      <c r="J32" s="11"/>
      <c r="K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1"/>
      <c r="H33" s="17" t="str">
        <f aca="false">IF(OR(F33="",G33="",G33=0),"",ROUND(F33/G33,2))</f>
        <v/>
      </c>
      <c r="I33" s="11"/>
      <c r="J33" s="11"/>
      <c r="K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1"/>
      <c r="H34" s="17" t="str">
        <f aca="false">IF(OR(F34="",G34="",G34=0),"",ROUND(F34/G34,2))</f>
        <v/>
      </c>
      <c r="I34" s="11"/>
      <c r="J34" s="11"/>
      <c r="K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1"/>
      <c r="H35" s="17" t="str">
        <f aca="false">IF(OR(F35="",G35="",G35=0),"",ROUND(F35/G35,2))</f>
        <v/>
      </c>
      <c r="I35" s="11"/>
      <c r="J35" s="11"/>
      <c r="K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1"/>
      <c r="H36" s="17" t="str">
        <f aca="false">IF(OR(F36="",G36="",G36=0),"",ROUND(F36/G36,2))</f>
        <v/>
      </c>
      <c r="I36" s="11"/>
      <c r="J36" s="11"/>
      <c r="K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1"/>
      <c r="H37" s="17" t="str">
        <f aca="false">IF(OR(F37="",G37="",G37=0),"",ROUND(F37/G37,2))</f>
        <v/>
      </c>
      <c r="I37" s="11"/>
      <c r="J37" s="11"/>
      <c r="K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1"/>
      <c r="H38" s="17" t="str">
        <f aca="false">IF(OR(F38="",G38="",G38=0),"",ROUND(F38/G38,2))</f>
        <v/>
      </c>
      <c r="I38" s="11"/>
      <c r="J38" s="11"/>
      <c r="K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1"/>
      <c r="H39" s="17" t="str">
        <f aca="false">IF(OR(F39="",G39="",G39=0),"",ROUND(F39/G39,2))</f>
        <v/>
      </c>
      <c r="I39" s="11"/>
      <c r="J39" s="11"/>
      <c r="K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1"/>
      <c r="H40" s="17" t="str">
        <f aca="false">IF(OR(F40="",G40="",G40=0),"",ROUND(F40/G40,2))</f>
        <v/>
      </c>
      <c r="I40" s="11"/>
      <c r="J40" s="11"/>
      <c r="K40" s="11"/>
    </row>
  </sheetData>
  <dataValidations count="3">
    <dataValidation allowBlank="true" errorStyle="stop" operator="between" showDropDown="false" showErrorMessage="false" showInputMessage="false" sqref="E6:E40" type="list">
      <formula1>"Must,Should,Could,Won't now"</formula1>
      <formula2>0</formula2>
    </dataValidation>
    <dataValidation allowBlank="true" errorStyle="stop" operator="between" showDropDown="false" showErrorMessage="false" showInputMessage="false" sqref="G6:G40" type="list">
      <formula1>"1,2,3,5,8,13,21"</formula1>
      <formula2>0</formula2>
    </dataValidation>
    <dataValidation allowBlank="true" errorStyle="stop" operator="between" showDropDown="false" showErrorMessage="false" showInputMessage="false" sqref="J6:J40" type="list">
      <formula1>"New,Ready,In sprint,Done"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32"/>
    <col collapsed="false" customWidth="true" hidden="false" outlineLevel="0" max="4" min="4" style="0" width="14"/>
    <col collapsed="false" customWidth="true" hidden="false" outlineLevel="0" max="5" min="5" style="0" width="15"/>
    <col collapsed="false" customWidth="true" hidden="false" outlineLevel="0" max="6" min="6" style="0" width="21"/>
  </cols>
  <sheetData>
    <row r="1" customFormat="false" ht="17.35" hidden="false" customHeight="false" outlineLevel="0" collapsed="false">
      <c r="A1" s="1" t="s">
        <v>15</v>
      </c>
    </row>
    <row r="2" customFormat="false" ht="15" hidden="false" customHeight="false" outlineLevel="0" collapsed="false">
      <c r="A2" s="2" t="s">
        <v>94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2" t="s">
        <v>95</v>
      </c>
      <c r="B4" s="18" t="n">
        <f aca="false">SUM(F6:F40)</f>
        <v>14.2</v>
      </c>
      <c r="C4" s="3" t="s">
        <v>96</v>
      </c>
    </row>
    <row r="5" customFormat="false" ht="33.75" hidden="false" customHeight="true" outlineLevel="0" collapsed="false">
      <c r="A5" s="10" t="s">
        <v>97</v>
      </c>
      <c r="B5" s="10" t="s">
        <v>98</v>
      </c>
      <c r="C5" s="10" t="s">
        <v>99</v>
      </c>
      <c r="D5" s="10" t="s">
        <v>100</v>
      </c>
      <c r="E5" s="10" t="s">
        <v>101</v>
      </c>
      <c r="F5" s="10" t="s">
        <v>102</v>
      </c>
    </row>
    <row r="6" customFormat="false" ht="23.85" hidden="false" customHeight="false" outlineLevel="0" collapsed="false">
      <c r="A6" s="11" t="s">
        <v>103</v>
      </c>
      <c r="B6" s="11" t="s">
        <v>104</v>
      </c>
      <c r="C6" s="11" t="n">
        <v>10</v>
      </c>
      <c r="D6" s="11" t="n">
        <v>1</v>
      </c>
      <c r="E6" s="19" t="n">
        <v>0.8</v>
      </c>
      <c r="F6" s="20" t="n">
        <f aca="false">IF(C6="","",(C6-D6)*E6)</f>
        <v>7.2</v>
      </c>
    </row>
    <row r="7" customFormat="false" ht="15" hidden="false" customHeight="false" outlineLevel="0" collapsed="false">
      <c r="A7" s="11" t="s">
        <v>105</v>
      </c>
      <c r="B7" s="11" t="s">
        <v>106</v>
      </c>
      <c r="C7" s="11" t="n">
        <v>10</v>
      </c>
      <c r="D7" s="11" t="n">
        <v>0</v>
      </c>
      <c r="E7" s="19" t="n">
        <v>0.7</v>
      </c>
      <c r="F7" s="20" t="n">
        <f aca="false">IF(C7="","",(C7-D7)*E7)</f>
        <v>7</v>
      </c>
    </row>
    <row r="8" customFormat="false" ht="15" hidden="false" customHeight="false" outlineLevel="0" collapsed="false">
      <c r="A8" s="11"/>
      <c r="B8" s="11"/>
      <c r="C8" s="11"/>
      <c r="D8" s="11"/>
      <c r="E8" s="19"/>
      <c r="F8" s="20" t="str">
        <f aca="false">IF(C8="","",(C8-D8)*E8)</f>
        <v/>
      </c>
    </row>
    <row r="9" customFormat="false" ht="15" hidden="false" customHeight="false" outlineLevel="0" collapsed="false">
      <c r="A9" s="11"/>
      <c r="B9" s="11"/>
      <c r="C9" s="11"/>
      <c r="D9" s="11"/>
      <c r="E9" s="19"/>
      <c r="F9" s="20" t="str">
        <f aca="false">IF(C9="","",(C9-D9)*E9)</f>
        <v/>
      </c>
    </row>
    <row r="10" customFormat="false" ht="15" hidden="false" customHeight="false" outlineLevel="0" collapsed="false">
      <c r="A10" s="11"/>
      <c r="B10" s="11"/>
      <c r="C10" s="11"/>
      <c r="D10" s="11"/>
      <c r="E10" s="19"/>
      <c r="F10" s="20" t="str">
        <f aca="false">IF(C10="","",(C10-D10)*E10)</f>
        <v/>
      </c>
    </row>
    <row r="11" customFormat="false" ht="15" hidden="false" customHeight="false" outlineLevel="0" collapsed="false">
      <c r="A11" s="11"/>
      <c r="B11" s="11"/>
      <c r="C11" s="11"/>
      <c r="D11" s="11"/>
      <c r="E11" s="19"/>
      <c r="F11" s="20" t="str">
        <f aca="false">IF(C11="","",(C11-D11)*E11)</f>
        <v/>
      </c>
    </row>
    <row r="12" customFormat="false" ht="15" hidden="false" customHeight="false" outlineLevel="0" collapsed="false">
      <c r="A12" s="11"/>
      <c r="B12" s="11"/>
      <c r="C12" s="11"/>
      <c r="D12" s="11"/>
      <c r="E12" s="19"/>
      <c r="F12" s="20" t="str">
        <f aca="false">IF(C12="","",(C12-D12)*E12)</f>
        <v/>
      </c>
    </row>
    <row r="13" customFormat="false" ht="15" hidden="false" customHeight="false" outlineLevel="0" collapsed="false">
      <c r="A13" s="11"/>
      <c r="B13" s="11"/>
      <c r="C13" s="11"/>
      <c r="D13" s="11"/>
      <c r="E13" s="19"/>
      <c r="F13" s="20" t="str">
        <f aca="false">IF(C13="","",(C13-D13)*E13)</f>
        <v/>
      </c>
    </row>
    <row r="14" customFormat="false" ht="15" hidden="false" customHeight="false" outlineLevel="0" collapsed="false">
      <c r="A14" s="11"/>
      <c r="B14" s="11"/>
      <c r="C14" s="11"/>
      <c r="D14" s="11"/>
      <c r="E14" s="19"/>
      <c r="F14" s="20" t="str">
        <f aca="false">IF(C14="","",(C14-D14)*E14)</f>
        <v/>
      </c>
    </row>
    <row r="15" customFormat="false" ht="15" hidden="false" customHeight="false" outlineLevel="0" collapsed="false">
      <c r="A15" s="11"/>
      <c r="B15" s="11"/>
      <c r="C15" s="11"/>
      <c r="D15" s="11"/>
      <c r="E15" s="19"/>
      <c r="F15" s="20" t="str">
        <f aca="false">IF(C15="","",(C15-D15)*E15)</f>
        <v/>
      </c>
    </row>
    <row r="16" customFormat="false" ht="15" hidden="false" customHeight="false" outlineLevel="0" collapsed="false">
      <c r="A16" s="11"/>
      <c r="B16" s="11"/>
      <c r="C16" s="11"/>
      <c r="D16" s="11"/>
      <c r="E16" s="19"/>
      <c r="F16" s="20" t="str">
        <f aca="false">IF(C16="","",(C16-D16)*E16)</f>
        <v/>
      </c>
    </row>
    <row r="17" customFormat="false" ht="15" hidden="false" customHeight="false" outlineLevel="0" collapsed="false">
      <c r="A17" s="11"/>
      <c r="B17" s="11"/>
      <c r="C17" s="11"/>
      <c r="D17" s="11"/>
      <c r="E17" s="19"/>
      <c r="F17" s="20" t="str">
        <f aca="false">IF(C17="","",(C17-D17)*E17)</f>
        <v/>
      </c>
    </row>
    <row r="18" customFormat="false" ht="15" hidden="false" customHeight="false" outlineLevel="0" collapsed="false">
      <c r="A18" s="11"/>
      <c r="B18" s="11"/>
      <c r="C18" s="11"/>
      <c r="D18" s="11"/>
      <c r="E18" s="19"/>
      <c r="F18" s="20" t="str">
        <f aca="false">IF(C18="","",(C18-D18)*E18)</f>
        <v/>
      </c>
    </row>
    <row r="19" customFormat="false" ht="15" hidden="false" customHeight="false" outlineLevel="0" collapsed="false">
      <c r="A19" s="11"/>
      <c r="B19" s="11"/>
      <c r="C19" s="11"/>
      <c r="D19" s="11"/>
      <c r="E19" s="19"/>
      <c r="F19" s="20" t="str">
        <f aca="false">IF(C19="","",(C19-D19)*E19)</f>
        <v/>
      </c>
    </row>
    <row r="20" customFormat="false" ht="15" hidden="false" customHeight="false" outlineLevel="0" collapsed="false">
      <c r="A20" s="11"/>
      <c r="B20" s="11"/>
      <c r="C20" s="11"/>
      <c r="D20" s="11"/>
      <c r="E20" s="19"/>
      <c r="F20" s="20" t="str">
        <f aca="false">IF(C20="","",(C20-D20)*E20)</f>
        <v/>
      </c>
    </row>
    <row r="21" customFormat="false" ht="15" hidden="false" customHeight="false" outlineLevel="0" collapsed="false">
      <c r="A21" s="11"/>
      <c r="B21" s="11"/>
      <c r="C21" s="11"/>
      <c r="D21" s="11"/>
      <c r="E21" s="19"/>
      <c r="F21" s="20" t="str">
        <f aca="false">IF(C21="","",(C21-D21)*E21)</f>
        <v/>
      </c>
    </row>
    <row r="22" customFormat="false" ht="15" hidden="false" customHeight="false" outlineLevel="0" collapsed="false">
      <c r="A22" s="11"/>
      <c r="B22" s="11"/>
      <c r="C22" s="11"/>
      <c r="D22" s="11"/>
      <c r="E22" s="19"/>
      <c r="F22" s="20" t="str">
        <f aca="false">IF(C22="","",(C22-D22)*E22)</f>
        <v/>
      </c>
    </row>
    <row r="23" customFormat="false" ht="15" hidden="false" customHeight="false" outlineLevel="0" collapsed="false">
      <c r="A23" s="11"/>
      <c r="B23" s="11"/>
      <c r="C23" s="11"/>
      <c r="D23" s="11"/>
      <c r="E23" s="19"/>
      <c r="F23" s="20" t="str">
        <f aca="false">IF(C23="","",(C23-D23)*E23)</f>
        <v/>
      </c>
    </row>
    <row r="24" customFormat="false" ht="15" hidden="false" customHeight="false" outlineLevel="0" collapsed="false">
      <c r="A24" s="11"/>
      <c r="B24" s="11"/>
      <c r="C24" s="11"/>
      <c r="D24" s="11"/>
      <c r="E24" s="19"/>
      <c r="F24" s="20" t="str">
        <f aca="false">IF(C24="","",(C24-D24)*E24)</f>
        <v/>
      </c>
    </row>
    <row r="25" customFormat="false" ht="15" hidden="false" customHeight="false" outlineLevel="0" collapsed="false">
      <c r="A25" s="11"/>
      <c r="B25" s="11"/>
      <c r="C25" s="11"/>
      <c r="D25" s="11"/>
      <c r="E25" s="19"/>
      <c r="F25" s="20" t="str">
        <f aca="false">IF(C25="","",(C25-D25)*E25)</f>
        <v/>
      </c>
    </row>
    <row r="26" customFormat="false" ht="15" hidden="false" customHeight="false" outlineLevel="0" collapsed="false">
      <c r="A26" s="11"/>
      <c r="B26" s="11"/>
      <c r="C26" s="11"/>
      <c r="D26" s="11"/>
      <c r="E26" s="19"/>
      <c r="F26" s="20" t="str">
        <f aca="false">IF(C26="","",(C26-D26)*E26)</f>
        <v/>
      </c>
    </row>
    <row r="27" customFormat="false" ht="15" hidden="false" customHeight="false" outlineLevel="0" collapsed="false">
      <c r="A27" s="11"/>
      <c r="B27" s="11"/>
      <c r="C27" s="11"/>
      <c r="D27" s="11"/>
      <c r="E27" s="19"/>
      <c r="F27" s="20" t="str">
        <f aca="false">IF(C27="","",(C27-D27)*E27)</f>
        <v/>
      </c>
    </row>
    <row r="28" customFormat="false" ht="15" hidden="false" customHeight="false" outlineLevel="0" collapsed="false">
      <c r="A28" s="11"/>
      <c r="B28" s="11"/>
      <c r="C28" s="11"/>
      <c r="D28" s="11"/>
      <c r="E28" s="19"/>
      <c r="F28" s="20" t="str">
        <f aca="false">IF(C28="","",(C28-D28)*E28)</f>
        <v/>
      </c>
    </row>
    <row r="29" customFormat="false" ht="15" hidden="false" customHeight="false" outlineLevel="0" collapsed="false">
      <c r="A29" s="11"/>
      <c r="B29" s="11"/>
      <c r="C29" s="11"/>
      <c r="D29" s="11"/>
      <c r="E29" s="19"/>
      <c r="F29" s="20" t="str">
        <f aca="false">IF(C29="","",(C29-D29)*E29)</f>
        <v/>
      </c>
    </row>
    <row r="30" customFormat="false" ht="15" hidden="false" customHeight="false" outlineLevel="0" collapsed="false">
      <c r="A30" s="11"/>
      <c r="B30" s="11"/>
      <c r="C30" s="11"/>
      <c r="D30" s="11"/>
      <c r="E30" s="19"/>
      <c r="F30" s="20" t="str">
        <f aca="false">IF(C30="","",(C30-D30)*E30)</f>
        <v/>
      </c>
    </row>
    <row r="31" customFormat="false" ht="15" hidden="false" customHeight="false" outlineLevel="0" collapsed="false">
      <c r="A31" s="11"/>
      <c r="B31" s="11"/>
      <c r="C31" s="11"/>
      <c r="D31" s="11"/>
      <c r="E31" s="19"/>
      <c r="F31" s="20" t="str">
        <f aca="false">IF(C31="","",(C31-D31)*E31)</f>
        <v/>
      </c>
    </row>
    <row r="32" customFormat="false" ht="15" hidden="false" customHeight="false" outlineLevel="0" collapsed="false">
      <c r="A32" s="11"/>
      <c r="B32" s="11"/>
      <c r="C32" s="11"/>
      <c r="D32" s="11"/>
      <c r="E32" s="19"/>
      <c r="F32" s="20" t="str">
        <f aca="false">IF(C32="","",(C32-D32)*E32)</f>
        <v/>
      </c>
    </row>
    <row r="33" customFormat="false" ht="15" hidden="false" customHeight="false" outlineLevel="0" collapsed="false">
      <c r="A33" s="11"/>
      <c r="B33" s="11"/>
      <c r="C33" s="11"/>
      <c r="D33" s="11"/>
      <c r="E33" s="19"/>
      <c r="F33" s="20" t="str">
        <f aca="false">IF(C33="","",(C33-D33)*E33)</f>
        <v/>
      </c>
    </row>
    <row r="34" customFormat="false" ht="15" hidden="false" customHeight="false" outlineLevel="0" collapsed="false">
      <c r="A34" s="11"/>
      <c r="B34" s="11"/>
      <c r="C34" s="11"/>
      <c r="D34" s="11"/>
      <c r="E34" s="19"/>
      <c r="F34" s="20" t="str">
        <f aca="false">IF(C34="","",(C34-D34)*E34)</f>
        <v/>
      </c>
    </row>
    <row r="35" customFormat="false" ht="15" hidden="false" customHeight="false" outlineLevel="0" collapsed="false">
      <c r="A35" s="11"/>
      <c r="B35" s="11"/>
      <c r="C35" s="11"/>
      <c r="D35" s="11"/>
      <c r="E35" s="19"/>
      <c r="F35" s="20" t="str">
        <f aca="false">IF(C35="","",(C35-D35)*E35)</f>
        <v/>
      </c>
    </row>
    <row r="36" customFormat="false" ht="15" hidden="false" customHeight="false" outlineLevel="0" collapsed="false">
      <c r="A36" s="11"/>
      <c r="B36" s="11"/>
      <c r="C36" s="11"/>
      <c r="D36" s="11"/>
      <c r="E36" s="19"/>
      <c r="F36" s="20" t="str">
        <f aca="false">IF(C36="","",(C36-D36)*E36)</f>
        <v/>
      </c>
    </row>
    <row r="37" customFormat="false" ht="15" hidden="false" customHeight="false" outlineLevel="0" collapsed="false">
      <c r="A37" s="11"/>
      <c r="B37" s="11"/>
      <c r="C37" s="11"/>
      <c r="D37" s="11"/>
      <c r="E37" s="19"/>
      <c r="F37" s="20" t="str">
        <f aca="false">IF(C37="","",(C37-D37)*E37)</f>
        <v/>
      </c>
    </row>
    <row r="38" customFormat="false" ht="15" hidden="false" customHeight="false" outlineLevel="0" collapsed="false">
      <c r="A38" s="11"/>
      <c r="B38" s="11"/>
      <c r="C38" s="11"/>
      <c r="D38" s="11"/>
      <c r="E38" s="19"/>
      <c r="F38" s="20" t="str">
        <f aca="false">IF(C38="","",(C38-D38)*E38)</f>
        <v/>
      </c>
    </row>
    <row r="39" customFormat="false" ht="15" hidden="false" customHeight="false" outlineLevel="0" collapsed="false">
      <c r="A39" s="11"/>
      <c r="B39" s="11"/>
      <c r="C39" s="11"/>
      <c r="D39" s="11"/>
      <c r="E39" s="19"/>
      <c r="F39" s="20" t="str">
        <f aca="false">IF(C39="","",(C39-D39)*E39)</f>
        <v/>
      </c>
    </row>
    <row r="40" customFormat="false" ht="15" hidden="false" customHeight="false" outlineLevel="0" collapsed="false">
      <c r="A40" s="11"/>
      <c r="B40" s="11"/>
      <c r="C40" s="11"/>
      <c r="D40" s="11"/>
      <c r="E40" s="19"/>
      <c r="F40" s="20" t="str">
        <f aca="false">IF(C40="","",(C40-D40)*E40)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4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7" min="5" style="0" width="14"/>
    <col collapsed="false" customWidth="true" hidden="false" outlineLevel="0" max="8" min="8" style="0" width="23"/>
  </cols>
  <sheetData>
    <row r="1" customFormat="false" ht="17.35" hidden="false" customHeight="false" outlineLevel="0" collapsed="false">
      <c r="A1" s="1" t="s">
        <v>17</v>
      </c>
    </row>
    <row r="2" customFormat="false" ht="15" hidden="false" customHeight="false" outlineLevel="0" collapsed="false">
      <c r="A2" s="2" t="s">
        <v>94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2" t="s">
        <v>107</v>
      </c>
      <c r="B4" s="21" t="n">
        <v>3</v>
      </c>
      <c r="C4" s="12" t="s">
        <v>108</v>
      </c>
      <c r="D4" s="16" t="n">
        <f aca="false">COUNTIF(E6:E40,"In progress")</f>
        <v>1</v>
      </c>
      <c r="E4" s="12" t="s">
        <v>109</v>
      </c>
      <c r="F4" s="16" t="n">
        <f aca="false">SUMIF(E6:E40,"Done",D6:D40)</f>
        <v>0</v>
      </c>
      <c r="G4" s="12" t="s">
        <v>110</v>
      </c>
      <c r="H4" s="16" t="n">
        <f aca="false">SUM(D6:D40)</f>
        <v>5</v>
      </c>
    </row>
    <row r="5" customFormat="false" ht="33.75" hidden="false" customHeight="true" outlineLevel="0" collapsed="false">
      <c r="A5" s="10" t="s">
        <v>70</v>
      </c>
      <c r="B5" s="10" t="s">
        <v>111</v>
      </c>
      <c r="C5" s="10" t="s">
        <v>112</v>
      </c>
      <c r="D5" s="10" t="s">
        <v>76</v>
      </c>
      <c r="E5" s="10" t="s">
        <v>79</v>
      </c>
      <c r="F5" s="10" t="s">
        <v>113</v>
      </c>
      <c r="G5" s="10" t="s">
        <v>114</v>
      </c>
      <c r="H5" s="10" t="s">
        <v>115</v>
      </c>
    </row>
    <row r="6" customFormat="false" ht="15" hidden="false" customHeight="false" outlineLevel="0" collapsed="false">
      <c r="A6" s="11" t="s">
        <v>81</v>
      </c>
      <c r="B6" s="11" t="s">
        <v>116</v>
      </c>
      <c r="C6" s="11" t="s">
        <v>105</v>
      </c>
      <c r="D6" s="11" t="n">
        <v>5</v>
      </c>
      <c r="E6" s="11" t="s">
        <v>117</v>
      </c>
      <c r="F6" s="22" t="n">
        <v>46327</v>
      </c>
      <c r="G6" s="22"/>
      <c r="H6" s="23" t="str">
        <f aca="false">IF(OR(F6="",G6=""),"",G6-F6+1)</f>
        <v/>
      </c>
    </row>
    <row r="7" customFormat="false" ht="15" hidden="false" customHeight="false" outlineLevel="0" collapsed="false">
      <c r="A7" s="11"/>
      <c r="B7" s="11"/>
      <c r="C7" s="11"/>
      <c r="D7" s="11"/>
      <c r="E7" s="11"/>
      <c r="F7" s="22"/>
      <c r="G7" s="22"/>
      <c r="H7" s="23" t="str">
        <f aca="false">IF(OR(F7="",G7=""),"",G7-F7+1)</f>
        <v/>
      </c>
    </row>
    <row r="8" customFormat="false" ht="15" hidden="false" customHeight="false" outlineLevel="0" collapsed="false">
      <c r="A8" s="11"/>
      <c r="B8" s="11"/>
      <c r="C8" s="11"/>
      <c r="D8" s="11"/>
      <c r="E8" s="11"/>
      <c r="F8" s="22"/>
      <c r="G8" s="22"/>
      <c r="H8" s="23" t="str">
        <f aca="false">IF(OR(F8="",G8=""),"",G8-F8+1)</f>
        <v/>
      </c>
    </row>
    <row r="9" customFormat="false" ht="15" hidden="false" customHeight="false" outlineLevel="0" collapsed="false">
      <c r="A9" s="11"/>
      <c r="B9" s="11"/>
      <c r="C9" s="11"/>
      <c r="D9" s="11"/>
      <c r="E9" s="11"/>
      <c r="F9" s="22"/>
      <c r="G9" s="22"/>
      <c r="H9" s="23" t="str">
        <f aca="false">IF(OR(F9="",G9=""),"",G9-F9+1)</f>
        <v/>
      </c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22"/>
      <c r="G10" s="22"/>
      <c r="H10" s="23" t="str">
        <f aca="false">IF(OR(F10="",G10=""),"",G10-F10+1)</f>
        <v/>
      </c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22"/>
      <c r="G11" s="22"/>
      <c r="H11" s="23" t="str">
        <f aca="false">IF(OR(F11="",G11=""),"",G11-F11+1)</f>
        <v/>
      </c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22"/>
      <c r="G12" s="22"/>
      <c r="H12" s="23" t="str">
        <f aca="false">IF(OR(F12="",G12=""),"",G12-F12+1)</f>
        <v/>
      </c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22"/>
      <c r="G13" s="22"/>
      <c r="H13" s="23" t="str">
        <f aca="false">IF(OR(F13="",G13=""),"",G13-F13+1)</f>
        <v/>
      </c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22"/>
      <c r="G14" s="22"/>
      <c r="H14" s="23" t="str">
        <f aca="false">IF(OR(F14="",G14=""),"",G14-F14+1)</f>
        <v/>
      </c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22"/>
      <c r="G15" s="22"/>
      <c r="H15" s="23" t="str">
        <f aca="false">IF(OR(F15="",G15=""),"",G15-F15+1)</f>
        <v/>
      </c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22"/>
      <c r="G16" s="22"/>
      <c r="H16" s="23" t="str">
        <f aca="false">IF(OR(F16="",G16=""),"",G16-F16+1)</f>
        <v/>
      </c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22"/>
      <c r="G17" s="22"/>
      <c r="H17" s="23" t="str">
        <f aca="false">IF(OR(F17="",G17=""),"",G17-F17+1)</f>
        <v/>
      </c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22"/>
      <c r="G18" s="22"/>
      <c r="H18" s="23" t="str">
        <f aca="false">IF(OR(F18="",G18=""),"",G18-F18+1)</f>
        <v/>
      </c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22"/>
      <c r="G19" s="22"/>
      <c r="H19" s="23" t="str">
        <f aca="false">IF(OR(F19="",G19=""),"",G19-F19+1)</f>
        <v/>
      </c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22"/>
      <c r="G20" s="22"/>
      <c r="H20" s="23" t="str">
        <f aca="false">IF(OR(F20="",G20=""),"",G20-F20+1)</f>
        <v/>
      </c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22"/>
      <c r="G21" s="22"/>
      <c r="H21" s="23" t="str">
        <f aca="false">IF(OR(F21="",G21=""),"",G21-F21+1)</f>
        <v/>
      </c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22"/>
      <c r="G22" s="22"/>
      <c r="H22" s="23" t="str">
        <f aca="false">IF(OR(F22="",G22=""),"",G22-F22+1)</f>
        <v/>
      </c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22"/>
      <c r="G23" s="22"/>
      <c r="H23" s="23" t="str">
        <f aca="false">IF(OR(F23="",G23=""),"",G23-F23+1)</f>
        <v/>
      </c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22"/>
      <c r="G24" s="22"/>
      <c r="H24" s="23" t="str">
        <f aca="false">IF(OR(F24="",G24=""),"",G24-F24+1)</f>
        <v/>
      </c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22"/>
      <c r="G25" s="22"/>
      <c r="H25" s="23" t="str">
        <f aca="false">IF(OR(F25="",G25=""),"",G25-F25+1)</f>
        <v/>
      </c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22"/>
      <c r="G26" s="22"/>
      <c r="H26" s="23" t="str">
        <f aca="false">IF(OR(F26="",G26=""),"",G26-F26+1)</f>
        <v/>
      </c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22"/>
      <c r="G27" s="22"/>
      <c r="H27" s="23" t="str">
        <f aca="false">IF(OR(F27="",G27=""),"",G27-F27+1)</f>
        <v/>
      </c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22"/>
      <c r="G28" s="22"/>
      <c r="H28" s="23" t="str">
        <f aca="false">IF(OR(F28="",G28=""),"",G28-F28+1)</f>
        <v/>
      </c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22"/>
      <c r="G29" s="22"/>
      <c r="H29" s="23" t="str">
        <f aca="false">IF(OR(F29="",G29=""),"",G29-F29+1)</f>
        <v/>
      </c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22"/>
      <c r="G30" s="22"/>
      <c r="H30" s="23" t="str">
        <f aca="false">IF(OR(F30="",G30=""),"",G30-F30+1)</f>
        <v/>
      </c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22"/>
      <c r="G31" s="22"/>
      <c r="H31" s="23" t="str">
        <f aca="false">IF(OR(F31="",G31=""),"",G31-F31+1)</f>
        <v/>
      </c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22"/>
      <c r="G32" s="22"/>
      <c r="H32" s="23" t="str">
        <f aca="false">IF(OR(F32="",G32=""),"",G32-F32+1)</f>
        <v/>
      </c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22"/>
      <c r="G33" s="22"/>
      <c r="H33" s="23" t="str">
        <f aca="false">IF(OR(F33="",G33=""),"",G33-F33+1)</f>
        <v/>
      </c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22"/>
      <c r="G34" s="22"/>
      <c r="H34" s="23" t="str">
        <f aca="false">IF(OR(F34="",G34=""),"",G34-F34+1)</f>
        <v/>
      </c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22"/>
      <c r="G35" s="22"/>
      <c r="H35" s="23" t="str">
        <f aca="false">IF(OR(F35="",G35=""),"",G35-F35+1)</f>
        <v/>
      </c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22"/>
      <c r="G36" s="22"/>
      <c r="H36" s="23" t="str">
        <f aca="false">IF(OR(F36="",G36=""),"",G36-F36+1)</f>
        <v/>
      </c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22"/>
      <c r="G37" s="22"/>
      <c r="H37" s="23" t="str">
        <f aca="false">IF(OR(F37="",G37=""),"",G37-F37+1)</f>
        <v/>
      </c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22"/>
      <c r="G38" s="22"/>
      <c r="H38" s="23" t="str">
        <f aca="false">IF(OR(F38="",G38=""),"",G38-F38+1)</f>
        <v/>
      </c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22"/>
      <c r="G39" s="22"/>
      <c r="H39" s="23" t="str">
        <f aca="false">IF(OR(F39="",G39=""),"",G39-F39+1)</f>
        <v/>
      </c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22"/>
      <c r="G40" s="22"/>
      <c r="H40" s="23" t="str">
        <f aca="false">IF(OR(F40="",G40=""),"",G40-F40+1)</f>
        <v/>
      </c>
    </row>
  </sheetData>
  <conditionalFormatting sqref="D4">
    <cfRule type="expression" priority="2" aboveAverage="0" equalAverage="0" bottom="0" percent="0" rank="0" text="" dxfId="0">
      <formula>D4&gt;B4</formula>
    </cfRule>
  </conditionalFormatting>
  <conditionalFormatting sqref="E6:E40">
    <cfRule type="cellIs" priority="3" operator="equal" aboveAverage="0" equalAverage="0" bottom="0" percent="0" rank="0" text="" dxfId="1">
      <formula>"To do"</formula>
    </cfRule>
    <cfRule type="cellIs" priority="4" operator="equal" aboveAverage="0" equalAverage="0" bottom="0" percent="0" rank="0" text="" dxfId="2">
      <formula>"In progress"</formula>
    </cfRule>
    <cfRule type="cellIs" priority="5" operator="equal" aboveAverage="0" equalAverage="0" bottom="0" percent="0" rank="0" text="" dxfId="3">
      <formula>"In review"</formula>
    </cfRule>
    <cfRule type="cellIs" priority="6" operator="equal" aboveAverage="0" equalAverage="0" bottom="0" percent="0" rank="0" text="" dxfId="4">
      <formula>"Done"</formula>
    </cfRule>
  </conditionalFormatting>
  <dataValidations count="1">
    <dataValidation allowBlank="true" errorStyle="stop" operator="between" showDropDown="false" showErrorMessage="false" showInputMessage="false" sqref="E6:E40" type="list">
      <formula1>"To do,In progress,In review,Done"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1"/>
    <col collapsed="false" customWidth="true" hidden="false" outlineLevel="0" max="3" min="3" style="0" width="22"/>
    <col collapsed="false" customWidth="true" hidden="false" outlineLevel="0" max="4" min="4" style="0" width="26"/>
  </cols>
  <sheetData>
    <row r="1" customFormat="false" ht="17.35" hidden="false" customHeight="false" outlineLevel="0" collapsed="false">
      <c r="A1" s="1" t="s">
        <v>18</v>
      </c>
    </row>
    <row r="2" customFormat="false" ht="15" hidden="false" customHeight="false" outlineLevel="0" collapsed="false">
      <c r="A2" s="2" t="s">
        <v>94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2" t="s">
        <v>118</v>
      </c>
      <c r="B4" s="21" t="n">
        <v>10</v>
      </c>
      <c r="C4" s="12" t="s">
        <v>110</v>
      </c>
      <c r="D4" s="21" t="n">
        <v>40</v>
      </c>
      <c r="E4" s="3" t="s">
        <v>119</v>
      </c>
    </row>
    <row r="5" customFormat="false" ht="33.75" hidden="false" customHeight="true" outlineLevel="0" collapsed="false">
      <c r="A5" s="10" t="s">
        <v>120</v>
      </c>
      <c r="B5" s="10" t="s">
        <v>121</v>
      </c>
      <c r="C5" s="10" t="s">
        <v>122</v>
      </c>
      <c r="D5" s="10" t="s">
        <v>123</v>
      </c>
    </row>
    <row r="6" customFormat="false" ht="15" hidden="false" customHeight="false" outlineLevel="0" collapsed="false">
      <c r="A6" s="23" t="n">
        <v>0</v>
      </c>
      <c r="B6" s="20" t="n">
        <f aca="false">MAX(0,$D$4-$D$4*A6/$B$4)</f>
        <v>40</v>
      </c>
      <c r="C6" s="11" t="n">
        <v>40</v>
      </c>
      <c r="D6" s="20" t="n">
        <f aca="false">IF(C6="","",C6-B6)</f>
        <v>0</v>
      </c>
    </row>
    <row r="7" customFormat="false" ht="15" hidden="false" customHeight="false" outlineLevel="0" collapsed="false">
      <c r="A7" s="23" t="n">
        <v>1</v>
      </c>
      <c r="B7" s="20" t="n">
        <f aca="false">MAX(0,$D$4-$D$4*A7/$B$4)</f>
        <v>36</v>
      </c>
      <c r="C7" s="11" t="n">
        <v>38</v>
      </c>
      <c r="D7" s="20" t="n">
        <f aca="false">IF(C7="","",C7-B7)</f>
        <v>2</v>
      </c>
    </row>
    <row r="8" customFormat="false" ht="15" hidden="false" customHeight="false" outlineLevel="0" collapsed="false">
      <c r="A8" s="23" t="n">
        <v>2</v>
      </c>
      <c r="B8" s="20" t="n">
        <f aca="false">MAX(0,$D$4-$D$4*A8/$B$4)</f>
        <v>32</v>
      </c>
      <c r="C8" s="11" t="n">
        <v>35</v>
      </c>
      <c r="D8" s="20" t="n">
        <f aca="false">IF(C8="","",C8-B8)</f>
        <v>3</v>
      </c>
    </row>
    <row r="9" customFormat="false" ht="15" hidden="false" customHeight="false" outlineLevel="0" collapsed="false">
      <c r="A9" s="23" t="n">
        <v>3</v>
      </c>
      <c r="B9" s="20" t="n">
        <f aca="false">MAX(0,$D$4-$D$4*A9/$B$4)</f>
        <v>28</v>
      </c>
      <c r="C9" s="11" t="n">
        <v>35</v>
      </c>
      <c r="D9" s="20" t="n">
        <f aca="false">IF(C9="","",C9-B9)</f>
        <v>7</v>
      </c>
    </row>
    <row r="10" customFormat="false" ht="15" hidden="false" customHeight="false" outlineLevel="0" collapsed="false">
      <c r="A10" s="23" t="n">
        <v>4</v>
      </c>
      <c r="B10" s="20" t="n">
        <f aca="false">MAX(0,$D$4-$D$4*A10/$B$4)</f>
        <v>24</v>
      </c>
      <c r="C10" s="11"/>
      <c r="D10" s="20" t="str">
        <f aca="false">IF(C10="","",C10-B10)</f>
        <v/>
      </c>
    </row>
    <row r="11" customFormat="false" ht="15" hidden="false" customHeight="false" outlineLevel="0" collapsed="false">
      <c r="A11" s="23" t="n">
        <v>5</v>
      </c>
      <c r="B11" s="20" t="n">
        <f aca="false">MAX(0,$D$4-$D$4*A11/$B$4)</f>
        <v>20</v>
      </c>
      <c r="C11" s="11"/>
      <c r="D11" s="20" t="str">
        <f aca="false">IF(C11="","",C11-B11)</f>
        <v/>
      </c>
    </row>
    <row r="12" customFormat="false" ht="15" hidden="false" customHeight="false" outlineLevel="0" collapsed="false">
      <c r="A12" s="23" t="n">
        <v>6</v>
      </c>
      <c r="B12" s="20" t="n">
        <f aca="false">MAX(0,$D$4-$D$4*A12/$B$4)</f>
        <v>16</v>
      </c>
      <c r="C12" s="11"/>
      <c r="D12" s="20" t="str">
        <f aca="false">IF(C12="","",C12-B12)</f>
        <v/>
      </c>
    </row>
    <row r="13" customFormat="false" ht="15" hidden="false" customHeight="false" outlineLevel="0" collapsed="false">
      <c r="A13" s="23" t="n">
        <v>7</v>
      </c>
      <c r="B13" s="20" t="n">
        <f aca="false">MAX(0,$D$4-$D$4*A13/$B$4)</f>
        <v>12</v>
      </c>
      <c r="C13" s="11"/>
      <c r="D13" s="20" t="str">
        <f aca="false">IF(C13="","",C13-B13)</f>
        <v/>
      </c>
    </row>
    <row r="14" customFormat="false" ht="15" hidden="false" customHeight="false" outlineLevel="0" collapsed="false">
      <c r="A14" s="23" t="n">
        <v>8</v>
      </c>
      <c r="B14" s="20" t="n">
        <f aca="false">MAX(0,$D$4-$D$4*A14/$B$4)</f>
        <v>8</v>
      </c>
      <c r="C14" s="11"/>
      <c r="D14" s="20" t="str">
        <f aca="false">IF(C14="","",C14-B14)</f>
        <v/>
      </c>
    </row>
    <row r="15" customFormat="false" ht="15" hidden="false" customHeight="false" outlineLevel="0" collapsed="false">
      <c r="A15" s="23" t="n">
        <v>9</v>
      </c>
      <c r="B15" s="20" t="n">
        <f aca="false">MAX(0,$D$4-$D$4*A15/$B$4)</f>
        <v>4</v>
      </c>
      <c r="C15" s="11"/>
      <c r="D15" s="20" t="str">
        <f aca="false">IF(C15="","",C15-B15)</f>
        <v/>
      </c>
    </row>
    <row r="16" customFormat="false" ht="15" hidden="false" customHeight="false" outlineLevel="0" collapsed="false">
      <c r="A16" s="23" t="n">
        <v>10</v>
      </c>
      <c r="B16" s="20" t="n">
        <f aca="false">MAX(0,$D$4-$D$4*A16/$B$4)</f>
        <v>0</v>
      </c>
      <c r="C16" s="11"/>
      <c r="D16" s="20" t="str">
        <f aca="false">IF(C16="","",C16-B16)</f>
        <v/>
      </c>
    </row>
    <row r="17" customFormat="false" ht="15" hidden="false" customHeight="false" outlineLevel="0" collapsed="false">
      <c r="A17" s="23" t="n">
        <v>11</v>
      </c>
      <c r="B17" s="20" t="n">
        <f aca="false">MAX(0,$D$4-$D$4*A17/$B$4)</f>
        <v>0</v>
      </c>
      <c r="C17" s="11"/>
      <c r="D17" s="20" t="str">
        <f aca="false">IF(C17="","",C17-B17)</f>
        <v/>
      </c>
    </row>
    <row r="18" customFormat="false" ht="15" hidden="false" customHeight="false" outlineLevel="0" collapsed="false">
      <c r="A18" s="23" t="n">
        <v>12</v>
      </c>
      <c r="B18" s="20" t="n">
        <f aca="false">MAX(0,$D$4-$D$4*A18/$B$4)</f>
        <v>0</v>
      </c>
      <c r="C18" s="11"/>
      <c r="D18" s="20" t="str">
        <f aca="false">IF(C18="","",C18-B18)</f>
        <v/>
      </c>
    </row>
    <row r="19" customFormat="false" ht="15" hidden="false" customHeight="false" outlineLevel="0" collapsed="false">
      <c r="A19" s="23" t="n">
        <v>13</v>
      </c>
      <c r="B19" s="20" t="n">
        <f aca="false">MAX(0,$D$4-$D$4*A19/$B$4)</f>
        <v>0</v>
      </c>
      <c r="C19" s="11"/>
      <c r="D19" s="20" t="str">
        <f aca="false">IF(C19="","",C19-B19)</f>
        <v/>
      </c>
    </row>
    <row r="20" customFormat="false" ht="15" hidden="false" customHeight="false" outlineLevel="0" collapsed="false">
      <c r="A20" s="23" t="n">
        <v>14</v>
      </c>
      <c r="B20" s="20" t="n">
        <f aca="false">MAX(0,$D$4-$D$4*A20/$B$4)</f>
        <v>0</v>
      </c>
      <c r="C20" s="11"/>
      <c r="D20" s="20" t="str">
        <f aca="false">IF(C20="","",C20-B20)</f>
        <v/>
      </c>
    </row>
    <row r="21" customFormat="false" ht="15" hidden="false" customHeight="false" outlineLevel="0" collapsed="false">
      <c r="A21" s="23" t="n">
        <v>15</v>
      </c>
      <c r="B21" s="20" t="n">
        <f aca="false">MAX(0,$D$4-$D$4*A21/$B$4)</f>
        <v>0</v>
      </c>
      <c r="C21" s="11"/>
      <c r="D21" s="20" t="str">
        <f aca="false">IF(C21="","",C21-B21)</f>
        <v/>
      </c>
    </row>
    <row r="22" customFormat="false" ht="15" hidden="false" customHeight="false" outlineLevel="0" collapsed="false">
      <c r="A22" s="23" t="n">
        <v>16</v>
      </c>
      <c r="B22" s="20" t="n">
        <f aca="false">MAX(0,$D$4-$D$4*A22/$B$4)</f>
        <v>0</v>
      </c>
      <c r="C22" s="11"/>
      <c r="D22" s="20" t="str">
        <f aca="false">IF(C22="","",C22-B22)</f>
        <v/>
      </c>
    </row>
    <row r="23" customFormat="false" ht="15" hidden="false" customHeight="false" outlineLevel="0" collapsed="false">
      <c r="A23" s="23" t="n">
        <v>17</v>
      </c>
      <c r="B23" s="20" t="n">
        <f aca="false">MAX(0,$D$4-$D$4*A23/$B$4)</f>
        <v>0</v>
      </c>
      <c r="C23" s="11"/>
      <c r="D23" s="20" t="str">
        <f aca="false">IF(C23="","",C23-B23)</f>
        <v/>
      </c>
    </row>
    <row r="24" customFormat="false" ht="15" hidden="false" customHeight="false" outlineLevel="0" collapsed="false">
      <c r="A24" s="23" t="n">
        <v>18</v>
      </c>
      <c r="B24" s="20" t="n">
        <f aca="false">MAX(0,$D$4-$D$4*A24/$B$4)</f>
        <v>0</v>
      </c>
      <c r="C24" s="11"/>
      <c r="D24" s="20" t="str">
        <f aca="false">IF(C24="","",C24-B24)</f>
        <v/>
      </c>
    </row>
    <row r="25" customFormat="false" ht="15" hidden="false" customHeight="false" outlineLevel="0" collapsed="false">
      <c r="A25" s="23" t="n">
        <v>19</v>
      </c>
      <c r="B25" s="20" t="n">
        <f aca="false">MAX(0,$D$4-$D$4*A25/$B$4)</f>
        <v>0</v>
      </c>
      <c r="C25" s="11"/>
      <c r="D25" s="20" t="str">
        <f aca="false">IF(C25="","",C25-B25)</f>
        <v/>
      </c>
    </row>
    <row r="26" customFormat="false" ht="15" hidden="false" customHeight="false" outlineLevel="0" collapsed="false">
      <c r="A26" s="23" t="n">
        <v>20</v>
      </c>
      <c r="B26" s="20" t="n">
        <f aca="false">MAX(0,$D$4-$D$4*A26/$B$4)</f>
        <v>0</v>
      </c>
      <c r="C26" s="11"/>
      <c r="D26" s="20" t="str">
        <f aca="false">IF(C26="","",C26-B26)</f>
        <v/>
      </c>
    </row>
  </sheetData>
  <conditionalFormatting sqref="D6:D26">
    <cfRule type="expression" priority="2" aboveAverage="0" equalAverage="0" bottom="0" percent="0" rank="0" text="" dxfId="0">
      <formula>AND(ISNUMBER(D6),D6&gt;0)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0"/>
    <col collapsed="false" customWidth="true" hidden="false" outlineLevel="0" max="3" min="3" style="0" width="15"/>
    <col collapsed="false" customWidth="true" hidden="false" outlineLevel="0" max="4" min="4" style="0" width="17"/>
    <col collapsed="false" customWidth="true" hidden="false" outlineLevel="0" max="5" min="5" style="0" width="31"/>
    <col collapsed="false" customWidth="true" hidden="false" outlineLevel="0" max="6" min="6" style="0" width="14"/>
    <col collapsed="false" customWidth="true" hidden="false" outlineLevel="0" max="7" min="7" style="0" width="34"/>
    <col collapsed="false" customWidth="true" hidden="false" outlineLevel="0" max="8" min="8" style="0" width="16"/>
    <col collapsed="false" customWidth="true" hidden="false" outlineLevel="0" max="9" min="9" style="0" width="19"/>
  </cols>
  <sheetData>
    <row r="1" customFormat="false" ht="17.35" hidden="false" customHeight="false" outlineLevel="0" collapsed="false">
      <c r="A1" s="1" t="s">
        <v>19</v>
      </c>
    </row>
    <row r="2" customFormat="false" ht="15" hidden="false" customHeight="false" outlineLevel="0" collapsed="false">
      <c r="A2" s="2" t="s">
        <v>94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70</v>
      </c>
      <c r="B5" s="10" t="s">
        <v>124</v>
      </c>
      <c r="C5" s="10" t="s">
        <v>125</v>
      </c>
      <c r="D5" s="10" t="s">
        <v>126</v>
      </c>
      <c r="E5" s="10" t="s">
        <v>127</v>
      </c>
      <c r="F5" s="10" t="s">
        <v>112</v>
      </c>
      <c r="G5" s="10" t="s">
        <v>128</v>
      </c>
      <c r="H5" s="10" t="s">
        <v>129</v>
      </c>
      <c r="I5" s="10" t="s">
        <v>130</v>
      </c>
    </row>
    <row r="6" customFormat="false" ht="15" hidden="false" customHeight="false" outlineLevel="0" collapsed="false">
      <c r="A6" s="11" t="s">
        <v>131</v>
      </c>
      <c r="B6" s="11" t="s">
        <v>132</v>
      </c>
      <c r="C6" s="11" t="s">
        <v>105</v>
      </c>
      <c r="D6" s="22" t="n">
        <v>46327</v>
      </c>
      <c r="E6" s="11" t="s">
        <v>40</v>
      </c>
      <c r="F6" s="11" t="s">
        <v>133</v>
      </c>
      <c r="G6" s="11" t="s">
        <v>134</v>
      </c>
      <c r="H6" s="22"/>
      <c r="I6" s="23" t="str">
        <f aca="false">IF(OR(D6="",H6=""),"",H6-D6)</f>
        <v/>
      </c>
    </row>
    <row r="7" customFormat="false" ht="15" hidden="false" customHeight="false" outlineLevel="0" collapsed="false">
      <c r="A7" s="11"/>
      <c r="B7" s="11"/>
      <c r="C7" s="11"/>
      <c r="D7" s="22"/>
      <c r="E7" s="11"/>
      <c r="F7" s="11"/>
      <c r="G7" s="11"/>
      <c r="H7" s="22"/>
      <c r="I7" s="23" t="str">
        <f aca="false">IF(OR(D7="",H7=""),"",H7-D7)</f>
        <v/>
      </c>
    </row>
    <row r="8" customFormat="false" ht="15" hidden="false" customHeight="false" outlineLevel="0" collapsed="false">
      <c r="A8" s="11"/>
      <c r="B8" s="11"/>
      <c r="C8" s="11"/>
      <c r="D8" s="22"/>
      <c r="E8" s="11"/>
      <c r="F8" s="11"/>
      <c r="G8" s="11"/>
      <c r="H8" s="22"/>
      <c r="I8" s="23" t="str">
        <f aca="false">IF(OR(D8="",H8=""),"",H8-D8)</f>
        <v/>
      </c>
    </row>
    <row r="9" customFormat="false" ht="15" hidden="false" customHeight="false" outlineLevel="0" collapsed="false">
      <c r="A9" s="11"/>
      <c r="B9" s="11"/>
      <c r="C9" s="11"/>
      <c r="D9" s="22"/>
      <c r="E9" s="11"/>
      <c r="F9" s="11"/>
      <c r="G9" s="11"/>
      <c r="H9" s="22"/>
      <c r="I9" s="23" t="str">
        <f aca="false">IF(OR(D9="",H9=""),"",H9-D9)</f>
        <v/>
      </c>
    </row>
    <row r="10" customFormat="false" ht="15" hidden="false" customHeight="false" outlineLevel="0" collapsed="false">
      <c r="A10" s="11"/>
      <c r="B10" s="11"/>
      <c r="C10" s="11"/>
      <c r="D10" s="22"/>
      <c r="E10" s="11"/>
      <c r="F10" s="11"/>
      <c r="G10" s="11"/>
      <c r="H10" s="22"/>
      <c r="I10" s="23" t="str">
        <f aca="false">IF(OR(D10="",H10=""),"",H10-D10)</f>
        <v/>
      </c>
    </row>
    <row r="11" customFormat="false" ht="15" hidden="false" customHeight="false" outlineLevel="0" collapsed="false">
      <c r="A11" s="11"/>
      <c r="B11" s="11"/>
      <c r="C11" s="11"/>
      <c r="D11" s="22"/>
      <c r="E11" s="11"/>
      <c r="F11" s="11"/>
      <c r="G11" s="11"/>
      <c r="H11" s="22"/>
      <c r="I11" s="23" t="str">
        <f aca="false">IF(OR(D11="",H11=""),"",H11-D11)</f>
        <v/>
      </c>
    </row>
    <row r="12" customFormat="false" ht="15" hidden="false" customHeight="false" outlineLevel="0" collapsed="false">
      <c r="A12" s="11"/>
      <c r="B12" s="11"/>
      <c r="C12" s="11"/>
      <c r="D12" s="22"/>
      <c r="E12" s="11"/>
      <c r="F12" s="11"/>
      <c r="G12" s="11"/>
      <c r="H12" s="22"/>
      <c r="I12" s="23" t="str">
        <f aca="false">IF(OR(D12="",H12=""),"",H12-D12)</f>
        <v/>
      </c>
    </row>
    <row r="13" customFormat="false" ht="15" hidden="false" customHeight="false" outlineLevel="0" collapsed="false">
      <c r="A13" s="11"/>
      <c r="B13" s="11"/>
      <c r="C13" s="11"/>
      <c r="D13" s="22"/>
      <c r="E13" s="11"/>
      <c r="F13" s="11"/>
      <c r="G13" s="11"/>
      <c r="H13" s="22"/>
      <c r="I13" s="23" t="str">
        <f aca="false">IF(OR(D13="",H13=""),"",H13-D13)</f>
        <v/>
      </c>
    </row>
    <row r="14" customFormat="false" ht="15" hidden="false" customHeight="false" outlineLevel="0" collapsed="false">
      <c r="A14" s="11"/>
      <c r="B14" s="11"/>
      <c r="C14" s="11"/>
      <c r="D14" s="22"/>
      <c r="E14" s="11"/>
      <c r="F14" s="11"/>
      <c r="G14" s="11"/>
      <c r="H14" s="22"/>
      <c r="I14" s="23" t="str">
        <f aca="false">IF(OR(D14="",H14=""),"",H14-D14)</f>
        <v/>
      </c>
    </row>
    <row r="15" customFormat="false" ht="15" hidden="false" customHeight="false" outlineLevel="0" collapsed="false">
      <c r="A15" s="11"/>
      <c r="B15" s="11"/>
      <c r="C15" s="11"/>
      <c r="D15" s="22"/>
      <c r="E15" s="11"/>
      <c r="F15" s="11"/>
      <c r="G15" s="11"/>
      <c r="H15" s="22"/>
      <c r="I15" s="23" t="str">
        <f aca="false">IF(OR(D15="",H15=""),"",H15-D15)</f>
        <v/>
      </c>
    </row>
    <row r="16" customFormat="false" ht="15" hidden="false" customHeight="false" outlineLevel="0" collapsed="false">
      <c r="A16" s="11"/>
      <c r="B16" s="11"/>
      <c r="C16" s="11"/>
      <c r="D16" s="22"/>
      <c r="E16" s="11"/>
      <c r="F16" s="11"/>
      <c r="G16" s="11"/>
      <c r="H16" s="22"/>
      <c r="I16" s="23" t="str">
        <f aca="false">IF(OR(D16="",H16=""),"",H16-D16)</f>
        <v/>
      </c>
    </row>
    <row r="17" customFormat="false" ht="15" hidden="false" customHeight="false" outlineLevel="0" collapsed="false">
      <c r="A17" s="11"/>
      <c r="B17" s="11"/>
      <c r="C17" s="11"/>
      <c r="D17" s="22"/>
      <c r="E17" s="11"/>
      <c r="F17" s="11"/>
      <c r="G17" s="11"/>
      <c r="H17" s="22"/>
      <c r="I17" s="23" t="str">
        <f aca="false">IF(OR(D17="",H17=""),"",H17-D17)</f>
        <v/>
      </c>
    </row>
    <row r="18" customFormat="false" ht="15" hidden="false" customHeight="false" outlineLevel="0" collapsed="false">
      <c r="A18" s="11"/>
      <c r="B18" s="11"/>
      <c r="C18" s="11"/>
      <c r="D18" s="22"/>
      <c r="E18" s="11"/>
      <c r="F18" s="11"/>
      <c r="G18" s="11"/>
      <c r="H18" s="22"/>
      <c r="I18" s="23" t="str">
        <f aca="false">IF(OR(D18="",H18=""),"",H18-D18)</f>
        <v/>
      </c>
    </row>
    <row r="19" customFormat="false" ht="15" hidden="false" customHeight="false" outlineLevel="0" collapsed="false">
      <c r="A19" s="11"/>
      <c r="B19" s="11"/>
      <c r="C19" s="11"/>
      <c r="D19" s="22"/>
      <c r="E19" s="11"/>
      <c r="F19" s="11"/>
      <c r="G19" s="11"/>
      <c r="H19" s="22"/>
      <c r="I19" s="23" t="str">
        <f aca="false">IF(OR(D19="",H19=""),"",H19-D19)</f>
        <v/>
      </c>
    </row>
    <row r="20" customFormat="false" ht="15" hidden="false" customHeight="false" outlineLevel="0" collapsed="false">
      <c r="A20" s="11"/>
      <c r="B20" s="11"/>
      <c r="C20" s="11"/>
      <c r="D20" s="22"/>
      <c r="E20" s="11"/>
      <c r="F20" s="11"/>
      <c r="G20" s="11"/>
      <c r="H20" s="22"/>
      <c r="I20" s="23" t="str">
        <f aca="false">IF(OR(D20="",H20=""),"",H20-D20)</f>
        <v/>
      </c>
    </row>
    <row r="21" customFormat="false" ht="15" hidden="false" customHeight="false" outlineLevel="0" collapsed="false">
      <c r="A21" s="11"/>
      <c r="B21" s="11"/>
      <c r="C21" s="11"/>
      <c r="D21" s="22"/>
      <c r="E21" s="11"/>
      <c r="F21" s="11"/>
      <c r="G21" s="11"/>
      <c r="H21" s="22"/>
      <c r="I21" s="23" t="str">
        <f aca="false">IF(OR(D21="",H21=""),"",H21-D21)</f>
        <v/>
      </c>
    </row>
    <row r="22" customFormat="false" ht="15" hidden="false" customHeight="false" outlineLevel="0" collapsed="false">
      <c r="A22" s="11"/>
      <c r="B22" s="11"/>
      <c r="C22" s="11"/>
      <c r="D22" s="22"/>
      <c r="E22" s="11"/>
      <c r="F22" s="11"/>
      <c r="G22" s="11"/>
      <c r="H22" s="22"/>
      <c r="I22" s="23" t="str">
        <f aca="false">IF(OR(D22="",H22=""),"",H22-D22)</f>
        <v/>
      </c>
    </row>
    <row r="23" customFormat="false" ht="15" hidden="false" customHeight="false" outlineLevel="0" collapsed="false">
      <c r="A23" s="11"/>
      <c r="B23" s="11"/>
      <c r="C23" s="11"/>
      <c r="D23" s="22"/>
      <c r="E23" s="11"/>
      <c r="F23" s="11"/>
      <c r="G23" s="11"/>
      <c r="H23" s="22"/>
      <c r="I23" s="23" t="str">
        <f aca="false">IF(OR(D23="",H23=""),"",H23-D23)</f>
        <v/>
      </c>
    </row>
    <row r="24" customFormat="false" ht="15" hidden="false" customHeight="false" outlineLevel="0" collapsed="false">
      <c r="A24" s="11"/>
      <c r="B24" s="11"/>
      <c r="C24" s="11"/>
      <c r="D24" s="22"/>
      <c r="E24" s="11"/>
      <c r="F24" s="11"/>
      <c r="G24" s="11"/>
      <c r="H24" s="22"/>
      <c r="I24" s="23" t="str">
        <f aca="false">IF(OR(D24="",H24=""),"",H24-D24)</f>
        <v/>
      </c>
    </row>
    <row r="25" customFormat="false" ht="15" hidden="false" customHeight="false" outlineLevel="0" collapsed="false">
      <c r="A25" s="11"/>
      <c r="B25" s="11"/>
      <c r="C25" s="11"/>
      <c r="D25" s="22"/>
      <c r="E25" s="11"/>
      <c r="F25" s="11"/>
      <c r="G25" s="11"/>
      <c r="H25" s="22"/>
      <c r="I25" s="23" t="str">
        <f aca="false">IF(OR(D25="",H25=""),"",H25-D25)</f>
        <v/>
      </c>
    </row>
    <row r="26" customFormat="false" ht="15" hidden="false" customHeight="false" outlineLevel="0" collapsed="false">
      <c r="A26" s="11"/>
      <c r="B26" s="11"/>
      <c r="C26" s="11"/>
      <c r="D26" s="22"/>
      <c r="E26" s="11"/>
      <c r="F26" s="11"/>
      <c r="G26" s="11"/>
      <c r="H26" s="22"/>
      <c r="I26" s="23" t="str">
        <f aca="false">IF(OR(D26="",H26=""),"",H26-D26)</f>
        <v/>
      </c>
    </row>
    <row r="27" customFormat="false" ht="15" hidden="false" customHeight="false" outlineLevel="0" collapsed="false">
      <c r="A27" s="11"/>
      <c r="B27" s="11"/>
      <c r="C27" s="11"/>
      <c r="D27" s="22"/>
      <c r="E27" s="11"/>
      <c r="F27" s="11"/>
      <c r="G27" s="11"/>
      <c r="H27" s="22"/>
      <c r="I27" s="23" t="str">
        <f aca="false">IF(OR(D27="",H27=""),"",H27-D27)</f>
        <v/>
      </c>
    </row>
    <row r="28" customFormat="false" ht="15" hidden="false" customHeight="false" outlineLevel="0" collapsed="false">
      <c r="A28" s="11"/>
      <c r="B28" s="11"/>
      <c r="C28" s="11"/>
      <c r="D28" s="22"/>
      <c r="E28" s="11"/>
      <c r="F28" s="11"/>
      <c r="G28" s="11"/>
      <c r="H28" s="22"/>
      <c r="I28" s="23" t="str">
        <f aca="false">IF(OR(D28="",H28=""),"",H28-D28)</f>
        <v/>
      </c>
    </row>
    <row r="29" customFormat="false" ht="15" hidden="false" customHeight="false" outlineLevel="0" collapsed="false">
      <c r="A29" s="11"/>
      <c r="B29" s="11"/>
      <c r="C29" s="11"/>
      <c r="D29" s="22"/>
      <c r="E29" s="11"/>
      <c r="F29" s="11"/>
      <c r="G29" s="11"/>
      <c r="H29" s="22"/>
      <c r="I29" s="23" t="str">
        <f aca="false">IF(OR(D29="",H29=""),"",H29-D29)</f>
        <v/>
      </c>
    </row>
    <row r="30" customFormat="false" ht="15" hidden="false" customHeight="false" outlineLevel="0" collapsed="false">
      <c r="A30" s="11"/>
      <c r="B30" s="11"/>
      <c r="C30" s="11"/>
      <c r="D30" s="22"/>
      <c r="E30" s="11"/>
      <c r="F30" s="11"/>
      <c r="G30" s="11"/>
      <c r="H30" s="22"/>
      <c r="I30" s="23" t="str">
        <f aca="false">IF(OR(D30="",H30=""),"",H30-D30)</f>
        <v/>
      </c>
    </row>
    <row r="31" customFormat="false" ht="15" hidden="false" customHeight="false" outlineLevel="0" collapsed="false">
      <c r="A31" s="11"/>
      <c r="B31" s="11"/>
      <c r="C31" s="11"/>
      <c r="D31" s="22"/>
      <c r="E31" s="11"/>
      <c r="F31" s="11"/>
      <c r="G31" s="11"/>
      <c r="H31" s="22"/>
      <c r="I31" s="23" t="str">
        <f aca="false">IF(OR(D31="",H31=""),"",H31-D31)</f>
        <v/>
      </c>
    </row>
    <row r="32" customFormat="false" ht="15" hidden="false" customHeight="false" outlineLevel="0" collapsed="false">
      <c r="A32" s="11"/>
      <c r="B32" s="11"/>
      <c r="C32" s="11"/>
      <c r="D32" s="22"/>
      <c r="E32" s="11"/>
      <c r="F32" s="11"/>
      <c r="G32" s="11"/>
      <c r="H32" s="22"/>
      <c r="I32" s="23" t="str">
        <f aca="false">IF(OR(D32="",H32=""),"",H32-D32)</f>
        <v/>
      </c>
    </row>
    <row r="33" customFormat="false" ht="15" hidden="false" customHeight="false" outlineLevel="0" collapsed="false">
      <c r="A33" s="11"/>
      <c r="B33" s="11"/>
      <c r="C33" s="11"/>
      <c r="D33" s="22"/>
      <c r="E33" s="11"/>
      <c r="F33" s="11"/>
      <c r="G33" s="11"/>
      <c r="H33" s="22"/>
      <c r="I33" s="23" t="str">
        <f aca="false">IF(OR(D33="",H33=""),"",H33-D33)</f>
        <v/>
      </c>
    </row>
    <row r="34" customFormat="false" ht="15" hidden="false" customHeight="false" outlineLevel="0" collapsed="false">
      <c r="A34" s="11"/>
      <c r="B34" s="11"/>
      <c r="C34" s="11"/>
      <c r="D34" s="22"/>
      <c r="E34" s="11"/>
      <c r="F34" s="11"/>
      <c r="G34" s="11"/>
      <c r="H34" s="22"/>
      <c r="I34" s="23" t="str">
        <f aca="false">IF(OR(D34="",H34=""),"",H34-D34)</f>
        <v/>
      </c>
    </row>
    <row r="35" customFormat="false" ht="15" hidden="false" customHeight="false" outlineLevel="0" collapsed="false">
      <c r="A35" s="11"/>
      <c r="B35" s="11"/>
      <c r="C35" s="11"/>
      <c r="D35" s="22"/>
      <c r="E35" s="11"/>
      <c r="F35" s="11"/>
      <c r="G35" s="11"/>
      <c r="H35" s="22"/>
      <c r="I35" s="23" t="str">
        <f aca="false">IF(OR(D35="",H35=""),"",H35-D35)</f>
        <v/>
      </c>
    </row>
    <row r="36" customFormat="false" ht="15" hidden="false" customHeight="false" outlineLevel="0" collapsed="false">
      <c r="A36" s="11"/>
      <c r="B36" s="11"/>
      <c r="C36" s="11"/>
      <c r="D36" s="22"/>
      <c r="E36" s="11"/>
      <c r="F36" s="11"/>
      <c r="G36" s="11"/>
      <c r="H36" s="22"/>
      <c r="I36" s="23" t="str">
        <f aca="false">IF(OR(D36="",H36=""),"",H36-D36)</f>
        <v/>
      </c>
    </row>
    <row r="37" customFormat="false" ht="15" hidden="false" customHeight="false" outlineLevel="0" collapsed="false">
      <c r="A37" s="11"/>
      <c r="B37" s="11"/>
      <c r="C37" s="11"/>
      <c r="D37" s="22"/>
      <c r="E37" s="11"/>
      <c r="F37" s="11"/>
      <c r="G37" s="11"/>
      <c r="H37" s="22"/>
      <c r="I37" s="23" t="str">
        <f aca="false">IF(OR(D37="",H37=""),"",H37-D37)</f>
        <v/>
      </c>
    </row>
    <row r="38" customFormat="false" ht="15" hidden="false" customHeight="false" outlineLevel="0" collapsed="false">
      <c r="A38" s="11"/>
      <c r="B38" s="11"/>
      <c r="C38" s="11"/>
      <c r="D38" s="22"/>
      <c r="E38" s="11"/>
      <c r="F38" s="11"/>
      <c r="G38" s="11"/>
      <c r="H38" s="22"/>
      <c r="I38" s="23" t="str">
        <f aca="false">IF(OR(D38="",H38=""),"",H38-D38)</f>
        <v/>
      </c>
    </row>
    <row r="39" customFormat="false" ht="15" hidden="false" customHeight="false" outlineLevel="0" collapsed="false">
      <c r="A39" s="11"/>
      <c r="B39" s="11"/>
      <c r="C39" s="11"/>
      <c r="D39" s="22"/>
      <c r="E39" s="11"/>
      <c r="F39" s="11"/>
      <c r="G39" s="11"/>
      <c r="H39" s="22"/>
      <c r="I39" s="23" t="str">
        <f aca="false">IF(OR(D39="",H39=""),"",H39-D39)</f>
        <v/>
      </c>
    </row>
    <row r="40" customFormat="false" ht="15" hidden="false" customHeight="false" outlineLevel="0" collapsed="false">
      <c r="A40" s="11"/>
      <c r="B40" s="11"/>
      <c r="C40" s="11"/>
      <c r="D40" s="22"/>
      <c r="E40" s="11"/>
      <c r="F40" s="11"/>
      <c r="G40" s="11"/>
      <c r="H40" s="22"/>
      <c r="I40" s="23" t="str">
        <f aca="false">IF(OR(D40="",H40=""),"",H40-D40)</f>
        <v/>
      </c>
    </row>
  </sheetData>
  <dataValidations count="1">
    <dataValidation allowBlank="true" errorStyle="stop" operator="between" showDropDown="false" showErrorMessage="false" showInputMessage="false" sqref="E6:E40" type="list">
      <formula1>"High,Medium,Low"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3" min="2" style="0" width="22"/>
    <col collapsed="false" customWidth="true" hidden="false" outlineLevel="0" max="4" min="4" style="0" width="19"/>
    <col collapsed="false" customWidth="true" hidden="false" outlineLevel="0" max="5" min="5" style="0" width="27"/>
    <col collapsed="false" customWidth="true" hidden="false" outlineLevel="0" max="6" min="6" style="0" width="22"/>
  </cols>
  <sheetData>
    <row r="1" customFormat="false" ht="17.35" hidden="false" customHeight="false" outlineLevel="0" collapsed="false">
      <c r="A1" s="1" t="s">
        <v>21</v>
      </c>
    </row>
    <row r="2" customFormat="false" ht="15" hidden="false" customHeight="false" outlineLevel="0" collapsed="false">
      <c r="A2" s="2" t="s">
        <v>135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2" t="s">
        <v>136</v>
      </c>
      <c r="B4" s="16" t="n">
        <f aca="false">IF(COUNT(C6:C40)=0,"",INDEX(E6:E40,COUNT(C6:C40)))</f>
        <v>32.7</v>
      </c>
      <c r="C4" s="12" t="s">
        <v>69</v>
      </c>
      <c r="D4" s="16" t="n">
        <f aca="false">'Product backlog'!C4</f>
        <v>8</v>
      </c>
      <c r="E4" s="12" t="s">
        <v>137</v>
      </c>
      <c r="F4" s="16" t="n">
        <f aca="false">IF(OR(B4="",B4=0,D4=""),"",ROUNDUP(D4/B4,0))</f>
        <v>1</v>
      </c>
    </row>
    <row r="5" customFormat="false" ht="33.75" hidden="false" customHeight="true" outlineLevel="0" collapsed="false">
      <c r="A5" s="10" t="s">
        <v>78</v>
      </c>
      <c r="B5" s="10" t="s">
        <v>138</v>
      </c>
      <c r="C5" s="10" t="s">
        <v>139</v>
      </c>
      <c r="D5" s="10" t="s">
        <v>140</v>
      </c>
      <c r="E5" s="10" t="s">
        <v>141</v>
      </c>
      <c r="F5" s="10" t="s">
        <v>142</v>
      </c>
    </row>
    <row r="6" customFormat="false" ht="15" hidden="false" customHeight="false" outlineLevel="0" collapsed="false">
      <c r="A6" s="11" t="s">
        <v>86</v>
      </c>
      <c r="B6" s="11" t="n">
        <v>40</v>
      </c>
      <c r="C6" s="11" t="n">
        <v>30</v>
      </c>
      <c r="D6" s="24" t="n">
        <f aca="false">IF(OR(B6="",C6="",B6=0),"",C6/B6)</f>
        <v>0.75</v>
      </c>
      <c r="E6" s="23" t="n">
        <f aca="false">IF(C6="","",ROUND(AVERAGE(C6:C6),1))</f>
        <v>30</v>
      </c>
      <c r="F6" s="11" t="s">
        <v>143</v>
      </c>
    </row>
    <row r="7" customFormat="false" ht="15" hidden="false" customHeight="false" outlineLevel="0" collapsed="false">
      <c r="A7" s="11" t="s">
        <v>144</v>
      </c>
      <c r="B7" s="11" t="n">
        <v>36</v>
      </c>
      <c r="C7" s="11" t="n">
        <v>33</v>
      </c>
      <c r="D7" s="24" t="n">
        <f aca="false">IF(OR(B7="",C7="",B7=0),"",C7/B7)</f>
        <v>0.916666666666667</v>
      </c>
      <c r="E7" s="23" t="n">
        <f aca="false">IF(C7="","",ROUND(AVERAGE(C6:C7),1))</f>
        <v>31.5</v>
      </c>
      <c r="F7" s="11" t="s">
        <v>145</v>
      </c>
    </row>
    <row r="8" customFormat="false" ht="15" hidden="false" customHeight="false" outlineLevel="0" collapsed="false">
      <c r="A8" s="11" t="s">
        <v>146</v>
      </c>
      <c r="B8" s="11" t="n">
        <v>35</v>
      </c>
      <c r="C8" s="11" t="n">
        <v>35</v>
      </c>
      <c r="D8" s="24" t="n">
        <f aca="false">IF(OR(B8="",C8="",B8=0),"",C8/B8)</f>
        <v>1</v>
      </c>
      <c r="E8" s="23" t="n">
        <f aca="false">IF(C8="","",ROUND(AVERAGE(C6:C8),1))</f>
        <v>32.7</v>
      </c>
      <c r="F8" s="11" t="s">
        <v>145</v>
      </c>
    </row>
    <row r="9" customFormat="false" ht="15" hidden="false" customHeight="false" outlineLevel="0" collapsed="false">
      <c r="A9" s="11"/>
      <c r="B9" s="11"/>
      <c r="C9" s="11"/>
      <c r="D9" s="24" t="str">
        <f aca="false">IF(OR(B9="",C9="",B9=0),"",C9/B9)</f>
        <v/>
      </c>
      <c r="E9" s="23" t="str">
        <f aca="false">IF(C9="","",ROUND(AVERAGE(C7:C9),1))</f>
        <v/>
      </c>
      <c r="F9" s="11"/>
    </row>
    <row r="10" customFormat="false" ht="15" hidden="false" customHeight="false" outlineLevel="0" collapsed="false">
      <c r="A10" s="11"/>
      <c r="B10" s="11"/>
      <c r="C10" s="11"/>
      <c r="D10" s="24" t="str">
        <f aca="false">IF(OR(B10="",C10="",B10=0),"",C10/B10)</f>
        <v/>
      </c>
      <c r="E10" s="23" t="str">
        <f aca="false">IF(C10="","",ROUND(AVERAGE(C8:C10),1))</f>
        <v/>
      </c>
      <c r="F10" s="11"/>
    </row>
    <row r="11" customFormat="false" ht="15" hidden="false" customHeight="false" outlineLevel="0" collapsed="false">
      <c r="A11" s="11"/>
      <c r="B11" s="11"/>
      <c r="C11" s="11"/>
      <c r="D11" s="24" t="str">
        <f aca="false">IF(OR(B11="",C11="",B11=0),"",C11/B11)</f>
        <v/>
      </c>
      <c r="E11" s="23" t="str">
        <f aca="false">IF(C11="","",ROUND(AVERAGE(C9:C11),1))</f>
        <v/>
      </c>
      <c r="F11" s="11"/>
    </row>
    <row r="12" customFormat="false" ht="15" hidden="false" customHeight="false" outlineLevel="0" collapsed="false">
      <c r="A12" s="11"/>
      <c r="B12" s="11"/>
      <c r="C12" s="11"/>
      <c r="D12" s="24" t="str">
        <f aca="false">IF(OR(B12="",C12="",B12=0),"",C12/B12)</f>
        <v/>
      </c>
      <c r="E12" s="23" t="str">
        <f aca="false">IF(C12="","",ROUND(AVERAGE(C10:C12),1))</f>
        <v/>
      </c>
      <c r="F12" s="11"/>
    </row>
    <row r="13" customFormat="false" ht="15" hidden="false" customHeight="false" outlineLevel="0" collapsed="false">
      <c r="A13" s="11"/>
      <c r="B13" s="11"/>
      <c r="C13" s="11"/>
      <c r="D13" s="24" t="str">
        <f aca="false">IF(OR(B13="",C13="",B13=0),"",C13/B13)</f>
        <v/>
      </c>
      <c r="E13" s="23" t="str">
        <f aca="false">IF(C13="","",ROUND(AVERAGE(C11:C13),1))</f>
        <v/>
      </c>
      <c r="F13" s="11"/>
    </row>
    <row r="14" customFormat="false" ht="15" hidden="false" customHeight="false" outlineLevel="0" collapsed="false">
      <c r="A14" s="11"/>
      <c r="B14" s="11"/>
      <c r="C14" s="11"/>
      <c r="D14" s="24" t="str">
        <f aca="false">IF(OR(B14="",C14="",B14=0),"",C14/B14)</f>
        <v/>
      </c>
      <c r="E14" s="23" t="str">
        <f aca="false">IF(C14="","",ROUND(AVERAGE(C12:C14),1))</f>
        <v/>
      </c>
      <c r="F14" s="11"/>
    </row>
    <row r="15" customFormat="false" ht="15" hidden="false" customHeight="false" outlineLevel="0" collapsed="false">
      <c r="A15" s="11"/>
      <c r="B15" s="11"/>
      <c r="C15" s="11"/>
      <c r="D15" s="24" t="str">
        <f aca="false">IF(OR(B15="",C15="",B15=0),"",C15/B15)</f>
        <v/>
      </c>
      <c r="E15" s="23" t="str">
        <f aca="false">IF(C15="","",ROUND(AVERAGE(C13:C15),1))</f>
        <v/>
      </c>
      <c r="F15" s="11"/>
    </row>
    <row r="16" customFormat="false" ht="15" hidden="false" customHeight="false" outlineLevel="0" collapsed="false">
      <c r="A16" s="11"/>
      <c r="B16" s="11"/>
      <c r="C16" s="11"/>
      <c r="D16" s="24" t="str">
        <f aca="false">IF(OR(B16="",C16="",B16=0),"",C16/B16)</f>
        <v/>
      </c>
      <c r="E16" s="23" t="str">
        <f aca="false">IF(C16="","",ROUND(AVERAGE(C14:C16),1))</f>
        <v/>
      </c>
      <c r="F16" s="11"/>
    </row>
    <row r="17" customFormat="false" ht="15" hidden="false" customHeight="false" outlineLevel="0" collapsed="false">
      <c r="A17" s="11"/>
      <c r="B17" s="11"/>
      <c r="C17" s="11"/>
      <c r="D17" s="24" t="str">
        <f aca="false">IF(OR(B17="",C17="",B17=0),"",C17/B17)</f>
        <v/>
      </c>
      <c r="E17" s="23" t="str">
        <f aca="false">IF(C17="","",ROUND(AVERAGE(C15:C17),1))</f>
        <v/>
      </c>
      <c r="F17" s="11"/>
    </row>
    <row r="18" customFormat="false" ht="15" hidden="false" customHeight="false" outlineLevel="0" collapsed="false">
      <c r="A18" s="11"/>
      <c r="B18" s="11"/>
      <c r="C18" s="11"/>
      <c r="D18" s="24" t="str">
        <f aca="false">IF(OR(B18="",C18="",B18=0),"",C18/B18)</f>
        <v/>
      </c>
      <c r="E18" s="23" t="str">
        <f aca="false">IF(C18="","",ROUND(AVERAGE(C16:C18),1))</f>
        <v/>
      </c>
      <c r="F18" s="11"/>
    </row>
    <row r="19" customFormat="false" ht="15" hidden="false" customHeight="false" outlineLevel="0" collapsed="false">
      <c r="A19" s="11"/>
      <c r="B19" s="11"/>
      <c r="C19" s="11"/>
      <c r="D19" s="24" t="str">
        <f aca="false">IF(OR(B19="",C19="",B19=0),"",C19/B19)</f>
        <v/>
      </c>
      <c r="E19" s="23" t="str">
        <f aca="false">IF(C19="","",ROUND(AVERAGE(C17:C19),1))</f>
        <v/>
      </c>
      <c r="F19" s="11"/>
    </row>
    <row r="20" customFormat="false" ht="15" hidden="false" customHeight="false" outlineLevel="0" collapsed="false">
      <c r="A20" s="11"/>
      <c r="B20" s="11"/>
      <c r="C20" s="11"/>
      <c r="D20" s="24" t="str">
        <f aca="false">IF(OR(B20="",C20="",B20=0),"",C20/B20)</f>
        <v/>
      </c>
      <c r="E20" s="23" t="str">
        <f aca="false">IF(C20="","",ROUND(AVERAGE(C18:C20),1))</f>
        <v/>
      </c>
      <c r="F20" s="11"/>
    </row>
    <row r="21" customFormat="false" ht="15" hidden="false" customHeight="false" outlineLevel="0" collapsed="false">
      <c r="A21" s="11"/>
      <c r="B21" s="11"/>
      <c r="C21" s="11"/>
      <c r="D21" s="24" t="str">
        <f aca="false">IF(OR(B21="",C21="",B21=0),"",C21/B21)</f>
        <v/>
      </c>
      <c r="E21" s="23" t="str">
        <f aca="false">IF(C21="","",ROUND(AVERAGE(C19:C21),1))</f>
        <v/>
      </c>
      <c r="F21" s="11"/>
    </row>
    <row r="22" customFormat="false" ht="15" hidden="false" customHeight="false" outlineLevel="0" collapsed="false">
      <c r="A22" s="11"/>
      <c r="B22" s="11"/>
      <c r="C22" s="11"/>
      <c r="D22" s="24" t="str">
        <f aca="false">IF(OR(B22="",C22="",B22=0),"",C22/B22)</f>
        <v/>
      </c>
      <c r="E22" s="23" t="str">
        <f aca="false">IF(C22="","",ROUND(AVERAGE(C20:C22),1))</f>
        <v/>
      </c>
      <c r="F22" s="11"/>
    </row>
    <row r="23" customFormat="false" ht="15" hidden="false" customHeight="false" outlineLevel="0" collapsed="false">
      <c r="A23" s="11"/>
      <c r="B23" s="11"/>
      <c r="C23" s="11"/>
      <c r="D23" s="24" t="str">
        <f aca="false">IF(OR(B23="",C23="",B23=0),"",C23/B23)</f>
        <v/>
      </c>
      <c r="E23" s="23" t="str">
        <f aca="false">IF(C23="","",ROUND(AVERAGE(C21:C23),1))</f>
        <v/>
      </c>
      <c r="F23" s="11"/>
    </row>
    <row r="24" customFormat="false" ht="15" hidden="false" customHeight="false" outlineLevel="0" collapsed="false">
      <c r="A24" s="11"/>
      <c r="B24" s="11"/>
      <c r="C24" s="11"/>
      <c r="D24" s="24" t="str">
        <f aca="false">IF(OR(B24="",C24="",B24=0),"",C24/B24)</f>
        <v/>
      </c>
      <c r="E24" s="23" t="str">
        <f aca="false">IF(C24="","",ROUND(AVERAGE(C22:C24),1))</f>
        <v/>
      </c>
      <c r="F24" s="11"/>
    </row>
    <row r="25" customFormat="false" ht="15" hidden="false" customHeight="false" outlineLevel="0" collapsed="false">
      <c r="A25" s="11"/>
      <c r="B25" s="11"/>
      <c r="C25" s="11"/>
      <c r="D25" s="24" t="str">
        <f aca="false">IF(OR(B25="",C25="",B25=0),"",C25/B25)</f>
        <v/>
      </c>
      <c r="E25" s="23" t="str">
        <f aca="false">IF(C25="","",ROUND(AVERAGE(C23:C25),1))</f>
        <v/>
      </c>
      <c r="F25" s="11"/>
    </row>
    <row r="26" customFormat="false" ht="15" hidden="false" customHeight="false" outlineLevel="0" collapsed="false">
      <c r="A26" s="11"/>
      <c r="B26" s="11"/>
      <c r="C26" s="11"/>
      <c r="D26" s="24" t="str">
        <f aca="false">IF(OR(B26="",C26="",B26=0),"",C26/B26)</f>
        <v/>
      </c>
      <c r="E26" s="23" t="str">
        <f aca="false">IF(C26="","",ROUND(AVERAGE(C24:C26),1))</f>
        <v/>
      </c>
      <c r="F26" s="11"/>
    </row>
    <row r="27" customFormat="false" ht="15" hidden="false" customHeight="false" outlineLevel="0" collapsed="false">
      <c r="A27" s="11"/>
      <c r="B27" s="11"/>
      <c r="C27" s="11"/>
      <c r="D27" s="24" t="str">
        <f aca="false">IF(OR(B27="",C27="",B27=0),"",C27/B27)</f>
        <v/>
      </c>
      <c r="E27" s="23" t="str">
        <f aca="false">IF(C27="","",ROUND(AVERAGE(C25:C27),1))</f>
        <v/>
      </c>
      <c r="F27" s="11"/>
    </row>
    <row r="28" customFormat="false" ht="15" hidden="false" customHeight="false" outlineLevel="0" collapsed="false">
      <c r="A28" s="11"/>
      <c r="B28" s="11"/>
      <c r="C28" s="11"/>
      <c r="D28" s="24" t="str">
        <f aca="false">IF(OR(B28="",C28="",B28=0),"",C28/B28)</f>
        <v/>
      </c>
      <c r="E28" s="23" t="str">
        <f aca="false">IF(C28="","",ROUND(AVERAGE(C26:C28),1))</f>
        <v/>
      </c>
      <c r="F28" s="11"/>
    </row>
    <row r="29" customFormat="false" ht="15" hidden="false" customHeight="false" outlineLevel="0" collapsed="false">
      <c r="A29" s="11"/>
      <c r="B29" s="11"/>
      <c r="C29" s="11"/>
      <c r="D29" s="24" t="str">
        <f aca="false">IF(OR(B29="",C29="",B29=0),"",C29/B29)</f>
        <v/>
      </c>
      <c r="E29" s="23" t="str">
        <f aca="false">IF(C29="","",ROUND(AVERAGE(C27:C29),1))</f>
        <v/>
      </c>
      <c r="F29" s="11"/>
    </row>
    <row r="30" customFormat="false" ht="15" hidden="false" customHeight="false" outlineLevel="0" collapsed="false">
      <c r="A30" s="11"/>
      <c r="B30" s="11"/>
      <c r="C30" s="11"/>
      <c r="D30" s="24" t="str">
        <f aca="false">IF(OR(B30="",C30="",B30=0),"",C30/B30)</f>
        <v/>
      </c>
      <c r="E30" s="23" t="str">
        <f aca="false">IF(C30="","",ROUND(AVERAGE(C28:C30),1))</f>
        <v/>
      </c>
      <c r="F30" s="11"/>
    </row>
    <row r="31" customFormat="false" ht="15" hidden="false" customHeight="false" outlineLevel="0" collapsed="false">
      <c r="A31" s="11"/>
      <c r="B31" s="11"/>
      <c r="C31" s="11"/>
      <c r="D31" s="24" t="str">
        <f aca="false">IF(OR(B31="",C31="",B31=0),"",C31/B31)</f>
        <v/>
      </c>
      <c r="E31" s="23" t="str">
        <f aca="false">IF(C31="","",ROUND(AVERAGE(C29:C31),1))</f>
        <v/>
      </c>
      <c r="F31" s="11"/>
    </row>
    <row r="32" customFormat="false" ht="15" hidden="false" customHeight="false" outlineLevel="0" collapsed="false">
      <c r="A32" s="11"/>
      <c r="B32" s="11"/>
      <c r="C32" s="11"/>
      <c r="D32" s="24" t="str">
        <f aca="false">IF(OR(B32="",C32="",B32=0),"",C32/B32)</f>
        <v/>
      </c>
      <c r="E32" s="23" t="str">
        <f aca="false">IF(C32="","",ROUND(AVERAGE(C30:C32),1))</f>
        <v/>
      </c>
      <c r="F32" s="11"/>
    </row>
    <row r="33" customFormat="false" ht="15" hidden="false" customHeight="false" outlineLevel="0" collapsed="false">
      <c r="A33" s="11"/>
      <c r="B33" s="11"/>
      <c r="C33" s="11"/>
      <c r="D33" s="24" t="str">
        <f aca="false">IF(OR(B33="",C33="",B33=0),"",C33/B33)</f>
        <v/>
      </c>
      <c r="E33" s="23" t="str">
        <f aca="false">IF(C33="","",ROUND(AVERAGE(C31:C33),1))</f>
        <v/>
      </c>
      <c r="F33" s="11"/>
    </row>
    <row r="34" customFormat="false" ht="15" hidden="false" customHeight="false" outlineLevel="0" collapsed="false">
      <c r="A34" s="11"/>
      <c r="B34" s="11"/>
      <c r="C34" s="11"/>
      <c r="D34" s="24" t="str">
        <f aca="false">IF(OR(B34="",C34="",B34=0),"",C34/B34)</f>
        <v/>
      </c>
      <c r="E34" s="23" t="str">
        <f aca="false">IF(C34="","",ROUND(AVERAGE(C32:C34),1))</f>
        <v/>
      </c>
      <c r="F34" s="11"/>
    </row>
    <row r="35" customFormat="false" ht="15" hidden="false" customHeight="false" outlineLevel="0" collapsed="false">
      <c r="A35" s="11"/>
      <c r="B35" s="11"/>
      <c r="C35" s="11"/>
      <c r="D35" s="24" t="str">
        <f aca="false">IF(OR(B35="",C35="",B35=0),"",C35/B35)</f>
        <v/>
      </c>
      <c r="E35" s="23" t="str">
        <f aca="false">IF(C35="","",ROUND(AVERAGE(C33:C35),1))</f>
        <v/>
      </c>
      <c r="F35" s="11"/>
    </row>
    <row r="36" customFormat="false" ht="15" hidden="false" customHeight="false" outlineLevel="0" collapsed="false">
      <c r="A36" s="11"/>
      <c r="B36" s="11"/>
      <c r="C36" s="11"/>
      <c r="D36" s="24" t="str">
        <f aca="false">IF(OR(B36="",C36="",B36=0),"",C36/B36)</f>
        <v/>
      </c>
      <c r="E36" s="23" t="str">
        <f aca="false">IF(C36="","",ROUND(AVERAGE(C34:C36),1))</f>
        <v/>
      </c>
      <c r="F36" s="11"/>
    </row>
    <row r="37" customFormat="false" ht="15" hidden="false" customHeight="false" outlineLevel="0" collapsed="false">
      <c r="A37" s="11"/>
      <c r="B37" s="11"/>
      <c r="C37" s="11"/>
      <c r="D37" s="24" t="str">
        <f aca="false">IF(OR(B37="",C37="",B37=0),"",C37/B37)</f>
        <v/>
      </c>
      <c r="E37" s="23" t="str">
        <f aca="false">IF(C37="","",ROUND(AVERAGE(C35:C37),1))</f>
        <v/>
      </c>
      <c r="F37" s="11"/>
    </row>
    <row r="38" customFormat="false" ht="15" hidden="false" customHeight="false" outlineLevel="0" collapsed="false">
      <c r="A38" s="11"/>
      <c r="B38" s="11"/>
      <c r="C38" s="11"/>
      <c r="D38" s="24" t="str">
        <f aca="false">IF(OR(B38="",C38="",B38=0),"",C38/B38)</f>
        <v/>
      </c>
      <c r="E38" s="23" t="str">
        <f aca="false">IF(C38="","",ROUND(AVERAGE(C36:C38),1))</f>
        <v/>
      </c>
      <c r="F38" s="11"/>
    </row>
    <row r="39" customFormat="false" ht="15" hidden="false" customHeight="false" outlineLevel="0" collapsed="false">
      <c r="A39" s="11"/>
      <c r="B39" s="11"/>
      <c r="C39" s="11"/>
      <c r="D39" s="24" t="str">
        <f aca="false">IF(OR(B39="",C39="",B39=0),"",C39/B39)</f>
        <v/>
      </c>
      <c r="E39" s="23" t="str">
        <f aca="false">IF(C39="","",ROUND(AVERAGE(C37:C39),1))</f>
        <v/>
      </c>
      <c r="F39" s="11"/>
    </row>
    <row r="40" customFormat="false" ht="15" hidden="false" customHeight="false" outlineLevel="0" collapsed="false">
      <c r="A40" s="11"/>
      <c r="B40" s="11"/>
      <c r="C40" s="11"/>
      <c r="D40" s="24" t="str">
        <f aca="false">IF(OR(B40="",C40="",B40=0),"",C40/B40)</f>
        <v/>
      </c>
      <c r="E40" s="23" t="str">
        <f aca="false">IF(C40="","",ROUND(AVERAGE(C38:C40),1))</f>
        <v/>
      </c>
      <c r="F40" s="11"/>
    </row>
  </sheetData>
  <dataValidations count="1">
    <dataValidation allowBlank="true" errorStyle="stop" operator="between" showDropDown="false" showErrorMessage="false" showInputMessage="false" sqref="F6:F4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7"/>
    <col collapsed="false" customWidth="true" hidden="false" outlineLevel="0" max="3" min="3" style="0" width="36"/>
    <col collapsed="false" customWidth="true" hidden="false" outlineLevel="0" max="4" min="4" style="0" width="18"/>
    <col collapsed="false" customWidth="true" hidden="false" outlineLevel="0" max="5" min="5" style="0" width="19"/>
    <col collapsed="false" customWidth="true" hidden="false" outlineLevel="0" max="6" min="6" style="0" width="29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135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147</v>
      </c>
      <c r="B5" s="10" t="s">
        <v>148</v>
      </c>
      <c r="C5" s="10" t="s">
        <v>149</v>
      </c>
      <c r="D5" s="10" t="s">
        <v>76</v>
      </c>
      <c r="E5" s="10" t="s">
        <v>150</v>
      </c>
      <c r="F5" s="10" t="s">
        <v>151</v>
      </c>
      <c r="G5" s="10" t="s">
        <v>79</v>
      </c>
    </row>
    <row r="6" customFormat="false" ht="15" hidden="false" customHeight="false" outlineLevel="0" collapsed="false">
      <c r="A6" s="11" t="s">
        <v>152</v>
      </c>
      <c r="B6" s="11" t="s">
        <v>153</v>
      </c>
      <c r="C6" s="11" t="s">
        <v>154</v>
      </c>
      <c r="D6" s="11" t="n">
        <v>60</v>
      </c>
      <c r="E6" s="23" t="n">
        <f aca="false">IF(D6="","",SUM(D$6:D6))</f>
        <v>60</v>
      </c>
      <c r="F6" s="23" t="n">
        <f aca="false">IF(OR(E6="",Velocity!$B$4="",Velocity!$B$4=0),"",ROUNDUP(E6/Velocity!$B$4,0))</f>
        <v>2</v>
      </c>
      <c r="G6" s="11" t="s">
        <v>155</v>
      </c>
    </row>
    <row r="7" customFormat="false" ht="15" hidden="false" customHeight="false" outlineLevel="0" collapsed="false">
      <c r="A7" s="11" t="s">
        <v>156</v>
      </c>
      <c r="B7" s="11" t="s">
        <v>157</v>
      </c>
      <c r="C7" s="11" t="s">
        <v>158</v>
      </c>
      <c r="D7" s="11" t="n">
        <v>80</v>
      </c>
      <c r="E7" s="23" t="n">
        <f aca="false">IF(D7="","",SUM(D$6:D7))</f>
        <v>140</v>
      </c>
      <c r="F7" s="23" t="n">
        <f aca="false">IF(OR(E7="",Velocity!$B$4="",Velocity!$B$4=0),"",ROUNDUP(E7/Velocity!$B$4,0))</f>
        <v>5</v>
      </c>
      <c r="G7" s="11" t="s">
        <v>155</v>
      </c>
    </row>
    <row r="8" customFormat="false" ht="15" hidden="false" customHeight="false" outlineLevel="0" collapsed="false">
      <c r="A8" s="11"/>
      <c r="B8" s="11"/>
      <c r="C8" s="11"/>
      <c r="D8" s="11"/>
      <c r="E8" s="23" t="str">
        <f aca="false">IF(D8="","",SUM(D$6:D8))</f>
        <v/>
      </c>
      <c r="F8" s="23" t="str">
        <f aca="false">IF(OR(E8="",Velocity!$B$4="",Velocity!$B$4=0),"",ROUNDUP(E8/Velocity!$B$4,0))</f>
        <v/>
      </c>
      <c r="G8" s="11"/>
    </row>
    <row r="9" customFormat="false" ht="15" hidden="false" customHeight="false" outlineLevel="0" collapsed="false">
      <c r="A9" s="11"/>
      <c r="B9" s="11"/>
      <c r="C9" s="11"/>
      <c r="D9" s="11"/>
      <c r="E9" s="23" t="str">
        <f aca="false">IF(D9="","",SUM(D$6:D9))</f>
        <v/>
      </c>
      <c r="F9" s="23" t="str">
        <f aca="false">IF(OR(E9="",Velocity!$B$4="",Velocity!$B$4=0),"",ROUNDUP(E9/Velocity!$B$4,0))</f>
        <v/>
      </c>
      <c r="G9" s="11"/>
    </row>
    <row r="10" customFormat="false" ht="15" hidden="false" customHeight="false" outlineLevel="0" collapsed="false">
      <c r="A10" s="11"/>
      <c r="B10" s="11"/>
      <c r="C10" s="11"/>
      <c r="D10" s="11"/>
      <c r="E10" s="23" t="str">
        <f aca="false">IF(D10="","",SUM(D$6:D10))</f>
        <v/>
      </c>
      <c r="F10" s="23" t="str">
        <f aca="false">IF(OR(E10="",Velocity!$B$4="",Velocity!$B$4=0),"",ROUNDUP(E10/Velocity!$B$4,0))</f>
        <v/>
      </c>
      <c r="G10" s="11"/>
    </row>
    <row r="11" customFormat="false" ht="15" hidden="false" customHeight="false" outlineLevel="0" collapsed="false">
      <c r="A11" s="11"/>
      <c r="B11" s="11"/>
      <c r="C11" s="11"/>
      <c r="D11" s="11"/>
      <c r="E11" s="23" t="str">
        <f aca="false">IF(D11="","",SUM(D$6:D11))</f>
        <v/>
      </c>
      <c r="F11" s="23" t="str">
        <f aca="false">IF(OR(E11="",Velocity!$B$4="",Velocity!$B$4=0),"",ROUNDUP(E11/Velocity!$B$4,0))</f>
        <v/>
      </c>
      <c r="G11" s="11"/>
    </row>
    <row r="12" customFormat="false" ht="15" hidden="false" customHeight="false" outlineLevel="0" collapsed="false">
      <c r="A12" s="11"/>
      <c r="B12" s="11"/>
      <c r="C12" s="11"/>
      <c r="D12" s="11"/>
      <c r="E12" s="23" t="str">
        <f aca="false">IF(D12="","",SUM(D$6:D12))</f>
        <v/>
      </c>
      <c r="F12" s="23" t="str">
        <f aca="false">IF(OR(E12="",Velocity!$B$4="",Velocity!$B$4=0),"",ROUNDUP(E12/Velocity!$B$4,0))</f>
        <v/>
      </c>
      <c r="G12" s="11"/>
    </row>
    <row r="13" customFormat="false" ht="15" hidden="false" customHeight="false" outlineLevel="0" collapsed="false">
      <c r="A13" s="11"/>
      <c r="B13" s="11"/>
      <c r="C13" s="11"/>
      <c r="D13" s="11"/>
      <c r="E13" s="23" t="str">
        <f aca="false">IF(D13="","",SUM(D$6:D13))</f>
        <v/>
      </c>
      <c r="F13" s="23" t="str">
        <f aca="false">IF(OR(E13="",Velocity!$B$4="",Velocity!$B$4=0),"",ROUNDUP(E13/Velocity!$B$4,0))</f>
        <v/>
      </c>
      <c r="G13" s="11"/>
    </row>
    <row r="14" customFormat="false" ht="15" hidden="false" customHeight="false" outlineLevel="0" collapsed="false">
      <c r="A14" s="11"/>
      <c r="B14" s="11"/>
      <c r="C14" s="11"/>
      <c r="D14" s="11"/>
      <c r="E14" s="23" t="str">
        <f aca="false">IF(D14="","",SUM(D$6:D14))</f>
        <v/>
      </c>
      <c r="F14" s="23" t="str">
        <f aca="false">IF(OR(E14="",Velocity!$B$4="",Velocity!$B$4=0),"",ROUNDUP(E14/Velocity!$B$4,0))</f>
        <v/>
      </c>
      <c r="G14" s="11"/>
    </row>
    <row r="15" customFormat="false" ht="15" hidden="false" customHeight="false" outlineLevel="0" collapsed="false">
      <c r="A15" s="11"/>
      <c r="B15" s="11"/>
      <c r="C15" s="11"/>
      <c r="D15" s="11"/>
      <c r="E15" s="23" t="str">
        <f aca="false">IF(D15="","",SUM(D$6:D15))</f>
        <v/>
      </c>
      <c r="F15" s="23" t="str">
        <f aca="false">IF(OR(E15="",Velocity!$B$4="",Velocity!$B$4=0),"",ROUNDUP(E15/Velocity!$B$4,0))</f>
        <v/>
      </c>
      <c r="G15" s="11"/>
    </row>
    <row r="16" customFormat="false" ht="15" hidden="false" customHeight="false" outlineLevel="0" collapsed="false">
      <c r="A16" s="11"/>
      <c r="B16" s="11"/>
      <c r="C16" s="11"/>
      <c r="D16" s="11"/>
      <c r="E16" s="23" t="str">
        <f aca="false">IF(D16="","",SUM(D$6:D16))</f>
        <v/>
      </c>
      <c r="F16" s="23" t="str">
        <f aca="false">IF(OR(E16="",Velocity!$B$4="",Velocity!$B$4=0),"",ROUNDUP(E16/Velocity!$B$4,0))</f>
        <v/>
      </c>
      <c r="G16" s="11"/>
    </row>
    <row r="17" customFormat="false" ht="15" hidden="false" customHeight="false" outlineLevel="0" collapsed="false">
      <c r="A17" s="11"/>
      <c r="B17" s="11"/>
      <c r="C17" s="11"/>
      <c r="D17" s="11"/>
      <c r="E17" s="23" t="str">
        <f aca="false">IF(D17="","",SUM(D$6:D17))</f>
        <v/>
      </c>
      <c r="F17" s="23" t="str">
        <f aca="false">IF(OR(E17="",Velocity!$B$4="",Velocity!$B$4=0),"",ROUNDUP(E17/Velocity!$B$4,0))</f>
        <v/>
      </c>
      <c r="G17" s="11"/>
    </row>
    <row r="18" customFormat="false" ht="15" hidden="false" customHeight="false" outlineLevel="0" collapsed="false">
      <c r="A18" s="11"/>
      <c r="B18" s="11"/>
      <c r="C18" s="11"/>
      <c r="D18" s="11"/>
      <c r="E18" s="23" t="str">
        <f aca="false">IF(D18="","",SUM(D$6:D18))</f>
        <v/>
      </c>
      <c r="F18" s="23" t="str">
        <f aca="false">IF(OR(E18="",Velocity!$B$4="",Velocity!$B$4=0),"",ROUNDUP(E18/Velocity!$B$4,0))</f>
        <v/>
      </c>
      <c r="G18" s="11"/>
    </row>
    <row r="19" customFormat="false" ht="15" hidden="false" customHeight="false" outlineLevel="0" collapsed="false">
      <c r="A19" s="11"/>
      <c r="B19" s="11"/>
      <c r="C19" s="11"/>
      <c r="D19" s="11"/>
      <c r="E19" s="23" t="str">
        <f aca="false">IF(D19="","",SUM(D$6:D19))</f>
        <v/>
      </c>
      <c r="F19" s="23" t="str">
        <f aca="false">IF(OR(E19="",Velocity!$B$4="",Velocity!$B$4=0),"",ROUNDUP(E19/Velocity!$B$4,0))</f>
        <v/>
      </c>
      <c r="G19" s="11"/>
    </row>
    <row r="20" customFormat="false" ht="15" hidden="false" customHeight="false" outlineLevel="0" collapsed="false">
      <c r="A20" s="11"/>
      <c r="B20" s="11"/>
      <c r="C20" s="11"/>
      <c r="D20" s="11"/>
      <c r="E20" s="23" t="str">
        <f aca="false">IF(D20="","",SUM(D$6:D20))</f>
        <v/>
      </c>
      <c r="F20" s="23" t="str">
        <f aca="false">IF(OR(E20="",Velocity!$B$4="",Velocity!$B$4=0),"",ROUNDUP(E20/Velocity!$B$4,0))</f>
        <v/>
      </c>
      <c r="G20" s="11"/>
    </row>
    <row r="21" customFormat="false" ht="15" hidden="false" customHeight="false" outlineLevel="0" collapsed="false">
      <c r="A21" s="11"/>
      <c r="B21" s="11"/>
      <c r="C21" s="11"/>
      <c r="D21" s="11"/>
      <c r="E21" s="23" t="str">
        <f aca="false">IF(D21="","",SUM(D$6:D21))</f>
        <v/>
      </c>
      <c r="F21" s="23" t="str">
        <f aca="false">IF(OR(E21="",Velocity!$B$4="",Velocity!$B$4=0),"",ROUNDUP(E21/Velocity!$B$4,0))</f>
        <v/>
      </c>
      <c r="G21" s="11"/>
    </row>
    <row r="22" customFormat="false" ht="15" hidden="false" customHeight="false" outlineLevel="0" collapsed="false">
      <c r="A22" s="11"/>
      <c r="B22" s="11"/>
      <c r="C22" s="11"/>
      <c r="D22" s="11"/>
      <c r="E22" s="23" t="str">
        <f aca="false">IF(D22="","",SUM(D$6:D22))</f>
        <v/>
      </c>
      <c r="F22" s="23" t="str">
        <f aca="false">IF(OR(E22="",Velocity!$B$4="",Velocity!$B$4=0),"",ROUNDUP(E22/Velocity!$B$4,0))</f>
        <v/>
      </c>
      <c r="G22" s="11"/>
    </row>
    <row r="23" customFormat="false" ht="15" hidden="false" customHeight="false" outlineLevel="0" collapsed="false">
      <c r="A23" s="11"/>
      <c r="B23" s="11"/>
      <c r="C23" s="11"/>
      <c r="D23" s="11"/>
      <c r="E23" s="23" t="str">
        <f aca="false">IF(D23="","",SUM(D$6:D23))</f>
        <v/>
      </c>
      <c r="F23" s="23" t="str">
        <f aca="false">IF(OR(E23="",Velocity!$B$4="",Velocity!$B$4=0),"",ROUNDUP(E23/Velocity!$B$4,0))</f>
        <v/>
      </c>
      <c r="G23" s="11"/>
    </row>
    <row r="24" customFormat="false" ht="15" hidden="false" customHeight="false" outlineLevel="0" collapsed="false">
      <c r="A24" s="11"/>
      <c r="B24" s="11"/>
      <c r="C24" s="11"/>
      <c r="D24" s="11"/>
      <c r="E24" s="23" t="str">
        <f aca="false">IF(D24="","",SUM(D$6:D24))</f>
        <v/>
      </c>
      <c r="F24" s="23" t="str">
        <f aca="false">IF(OR(E24="",Velocity!$B$4="",Velocity!$B$4=0),"",ROUNDUP(E24/Velocity!$B$4,0))</f>
        <v/>
      </c>
      <c r="G24" s="11"/>
    </row>
    <row r="25" customFormat="false" ht="15" hidden="false" customHeight="false" outlineLevel="0" collapsed="false">
      <c r="A25" s="11"/>
      <c r="B25" s="11"/>
      <c r="C25" s="11"/>
      <c r="D25" s="11"/>
      <c r="E25" s="23" t="str">
        <f aca="false">IF(D25="","",SUM(D$6:D25))</f>
        <v/>
      </c>
      <c r="F25" s="23" t="str">
        <f aca="false">IF(OR(E25="",Velocity!$B$4="",Velocity!$B$4=0),"",ROUNDUP(E25/Velocity!$B$4,0))</f>
        <v/>
      </c>
      <c r="G25" s="11"/>
    </row>
    <row r="26" customFormat="false" ht="15" hidden="false" customHeight="false" outlineLevel="0" collapsed="false">
      <c r="A26" s="11"/>
      <c r="B26" s="11"/>
      <c r="C26" s="11"/>
      <c r="D26" s="11"/>
      <c r="E26" s="23" t="str">
        <f aca="false">IF(D26="","",SUM(D$6:D26))</f>
        <v/>
      </c>
      <c r="F26" s="23" t="str">
        <f aca="false">IF(OR(E26="",Velocity!$B$4="",Velocity!$B$4=0),"",ROUNDUP(E26/Velocity!$B$4,0))</f>
        <v/>
      </c>
      <c r="G26" s="11"/>
    </row>
    <row r="27" customFormat="false" ht="15" hidden="false" customHeight="false" outlineLevel="0" collapsed="false">
      <c r="A27" s="11"/>
      <c r="B27" s="11"/>
      <c r="C27" s="11"/>
      <c r="D27" s="11"/>
      <c r="E27" s="23" t="str">
        <f aca="false">IF(D27="","",SUM(D$6:D27))</f>
        <v/>
      </c>
      <c r="F27" s="23" t="str">
        <f aca="false">IF(OR(E27="",Velocity!$B$4="",Velocity!$B$4=0),"",ROUNDUP(E27/Velocity!$B$4,0))</f>
        <v/>
      </c>
      <c r="G27" s="11"/>
    </row>
    <row r="28" customFormat="false" ht="15" hidden="false" customHeight="false" outlineLevel="0" collapsed="false">
      <c r="A28" s="11"/>
      <c r="B28" s="11"/>
      <c r="C28" s="11"/>
      <c r="D28" s="11"/>
      <c r="E28" s="23" t="str">
        <f aca="false">IF(D28="","",SUM(D$6:D28))</f>
        <v/>
      </c>
      <c r="F28" s="23" t="str">
        <f aca="false">IF(OR(E28="",Velocity!$B$4="",Velocity!$B$4=0),"",ROUNDUP(E28/Velocity!$B$4,0))</f>
        <v/>
      </c>
      <c r="G28" s="11"/>
    </row>
    <row r="29" customFormat="false" ht="15" hidden="false" customHeight="false" outlineLevel="0" collapsed="false">
      <c r="A29" s="11"/>
      <c r="B29" s="11"/>
      <c r="C29" s="11"/>
      <c r="D29" s="11"/>
      <c r="E29" s="23" t="str">
        <f aca="false">IF(D29="","",SUM(D$6:D29))</f>
        <v/>
      </c>
      <c r="F29" s="23" t="str">
        <f aca="false">IF(OR(E29="",Velocity!$B$4="",Velocity!$B$4=0),"",ROUNDUP(E29/Velocity!$B$4,0))</f>
        <v/>
      </c>
      <c r="G29" s="11"/>
    </row>
    <row r="30" customFormat="false" ht="15" hidden="false" customHeight="false" outlineLevel="0" collapsed="false">
      <c r="A30" s="11"/>
      <c r="B30" s="11"/>
      <c r="C30" s="11"/>
      <c r="D30" s="11"/>
      <c r="E30" s="23" t="str">
        <f aca="false">IF(D30="","",SUM(D$6:D30))</f>
        <v/>
      </c>
      <c r="F30" s="23" t="str">
        <f aca="false">IF(OR(E30="",Velocity!$B$4="",Velocity!$B$4=0),"",ROUNDUP(E30/Velocity!$B$4,0))</f>
        <v/>
      </c>
      <c r="G30" s="11"/>
    </row>
    <row r="31" customFormat="false" ht="15" hidden="false" customHeight="false" outlineLevel="0" collapsed="false">
      <c r="A31" s="11"/>
      <c r="B31" s="11"/>
      <c r="C31" s="11"/>
      <c r="D31" s="11"/>
      <c r="E31" s="23" t="str">
        <f aca="false">IF(D31="","",SUM(D$6:D31))</f>
        <v/>
      </c>
      <c r="F31" s="23" t="str">
        <f aca="false">IF(OR(E31="",Velocity!$B$4="",Velocity!$B$4=0),"",ROUNDUP(E31/Velocity!$B$4,0))</f>
        <v/>
      </c>
      <c r="G31" s="11"/>
    </row>
    <row r="32" customFormat="false" ht="15" hidden="false" customHeight="false" outlineLevel="0" collapsed="false">
      <c r="A32" s="11"/>
      <c r="B32" s="11"/>
      <c r="C32" s="11"/>
      <c r="D32" s="11"/>
      <c r="E32" s="23" t="str">
        <f aca="false">IF(D32="","",SUM(D$6:D32))</f>
        <v/>
      </c>
      <c r="F32" s="23" t="str">
        <f aca="false">IF(OR(E32="",Velocity!$B$4="",Velocity!$B$4=0),"",ROUNDUP(E32/Velocity!$B$4,0))</f>
        <v/>
      </c>
      <c r="G32" s="11"/>
    </row>
    <row r="33" customFormat="false" ht="15" hidden="false" customHeight="false" outlineLevel="0" collapsed="false">
      <c r="A33" s="11"/>
      <c r="B33" s="11"/>
      <c r="C33" s="11"/>
      <c r="D33" s="11"/>
      <c r="E33" s="23" t="str">
        <f aca="false">IF(D33="","",SUM(D$6:D33))</f>
        <v/>
      </c>
      <c r="F33" s="23" t="str">
        <f aca="false">IF(OR(E33="",Velocity!$B$4="",Velocity!$B$4=0),"",ROUNDUP(E33/Velocity!$B$4,0))</f>
        <v/>
      </c>
      <c r="G33" s="11"/>
    </row>
    <row r="34" customFormat="false" ht="15" hidden="false" customHeight="false" outlineLevel="0" collapsed="false">
      <c r="A34" s="11"/>
      <c r="B34" s="11"/>
      <c r="C34" s="11"/>
      <c r="D34" s="11"/>
      <c r="E34" s="23" t="str">
        <f aca="false">IF(D34="","",SUM(D$6:D34))</f>
        <v/>
      </c>
      <c r="F34" s="23" t="str">
        <f aca="false">IF(OR(E34="",Velocity!$B$4="",Velocity!$B$4=0),"",ROUNDUP(E34/Velocity!$B$4,0))</f>
        <v/>
      </c>
      <c r="G34" s="11"/>
    </row>
    <row r="35" customFormat="false" ht="15" hidden="false" customHeight="false" outlineLevel="0" collapsed="false">
      <c r="A35" s="11"/>
      <c r="B35" s="11"/>
      <c r="C35" s="11"/>
      <c r="D35" s="11"/>
      <c r="E35" s="23" t="str">
        <f aca="false">IF(D35="","",SUM(D$6:D35))</f>
        <v/>
      </c>
      <c r="F35" s="23" t="str">
        <f aca="false">IF(OR(E35="",Velocity!$B$4="",Velocity!$B$4=0),"",ROUNDUP(E35/Velocity!$B$4,0))</f>
        <v/>
      </c>
      <c r="G35" s="11"/>
    </row>
    <row r="36" customFormat="false" ht="15" hidden="false" customHeight="false" outlineLevel="0" collapsed="false">
      <c r="A36" s="11"/>
      <c r="B36" s="11"/>
      <c r="C36" s="11"/>
      <c r="D36" s="11"/>
      <c r="E36" s="23" t="str">
        <f aca="false">IF(D36="","",SUM(D$6:D36))</f>
        <v/>
      </c>
      <c r="F36" s="23" t="str">
        <f aca="false">IF(OR(E36="",Velocity!$B$4="",Velocity!$B$4=0),"",ROUNDUP(E36/Velocity!$B$4,0))</f>
        <v/>
      </c>
      <c r="G36" s="11"/>
    </row>
    <row r="37" customFormat="false" ht="15" hidden="false" customHeight="false" outlineLevel="0" collapsed="false">
      <c r="A37" s="11"/>
      <c r="B37" s="11"/>
      <c r="C37" s="11"/>
      <c r="D37" s="11"/>
      <c r="E37" s="23" t="str">
        <f aca="false">IF(D37="","",SUM(D$6:D37))</f>
        <v/>
      </c>
      <c r="F37" s="23" t="str">
        <f aca="false">IF(OR(E37="",Velocity!$B$4="",Velocity!$B$4=0),"",ROUNDUP(E37/Velocity!$B$4,0))</f>
        <v/>
      </c>
      <c r="G37" s="11"/>
    </row>
    <row r="38" customFormat="false" ht="15" hidden="false" customHeight="false" outlineLevel="0" collapsed="false">
      <c r="A38" s="11"/>
      <c r="B38" s="11"/>
      <c r="C38" s="11"/>
      <c r="D38" s="11"/>
      <c r="E38" s="23" t="str">
        <f aca="false">IF(D38="","",SUM(D$6:D38))</f>
        <v/>
      </c>
      <c r="F38" s="23" t="str">
        <f aca="false">IF(OR(E38="",Velocity!$B$4="",Velocity!$B$4=0),"",ROUNDUP(E38/Velocity!$B$4,0))</f>
        <v/>
      </c>
      <c r="G38" s="11"/>
    </row>
    <row r="39" customFormat="false" ht="15" hidden="false" customHeight="false" outlineLevel="0" collapsed="false">
      <c r="A39" s="11"/>
      <c r="B39" s="11"/>
      <c r="C39" s="11"/>
      <c r="D39" s="11"/>
      <c r="E39" s="23" t="str">
        <f aca="false">IF(D39="","",SUM(D$6:D39))</f>
        <v/>
      </c>
      <c r="F39" s="23" t="str">
        <f aca="false">IF(OR(E39="",Velocity!$B$4="",Velocity!$B$4=0),"",ROUNDUP(E39/Velocity!$B$4,0))</f>
        <v/>
      </c>
      <c r="G39" s="11"/>
    </row>
    <row r="40" customFormat="false" ht="15" hidden="false" customHeight="false" outlineLevel="0" collapsed="false">
      <c r="A40" s="11"/>
      <c r="B40" s="11"/>
      <c r="C40" s="11"/>
      <c r="D40" s="11"/>
      <c r="E40" s="23" t="str">
        <f aca="false">IF(D40="","",SUM(D$6:D40))</f>
        <v/>
      </c>
      <c r="F40" s="23" t="str">
        <f aca="false">IF(OR(E40="",Velocity!$B$4="",Velocity!$B$4=0),"",ROUNDUP(E40/Velocity!$B$4,0))</f>
        <v/>
      </c>
      <c r="G40" s="11"/>
    </row>
  </sheetData>
  <dataValidations count="1">
    <dataValidation allowBlank="true" errorStyle="stop" operator="between" showDropDown="false" showErrorMessage="false" showInputMessage="false" sqref="G6:G40" type="list">
      <formula1>"Planned,In progress,Released"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4"/>
    <col collapsed="false" customWidth="true" hidden="false" outlineLevel="0" max="5" min="3" style="0" width="14"/>
    <col collapsed="false" customWidth="true" hidden="false" outlineLevel="0" max="6" min="6" style="0" width="36"/>
  </cols>
  <sheetData>
    <row r="1" customFormat="false" ht="17.35" hidden="false" customHeight="false" outlineLevel="0" collapsed="false">
      <c r="A1" s="1" t="s">
        <v>24</v>
      </c>
    </row>
    <row r="2" customFormat="false" ht="15" hidden="false" customHeight="false" outlineLevel="0" collapsed="false">
      <c r="A2" s="2" t="s">
        <v>159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78</v>
      </c>
      <c r="B5" s="10" t="s">
        <v>128</v>
      </c>
      <c r="C5" s="10" t="s">
        <v>112</v>
      </c>
      <c r="D5" s="10" t="s">
        <v>160</v>
      </c>
      <c r="E5" s="10" t="s">
        <v>79</v>
      </c>
      <c r="F5" s="10" t="s">
        <v>161</v>
      </c>
    </row>
    <row r="6" customFormat="false" ht="15" hidden="false" customHeight="false" outlineLevel="0" collapsed="false">
      <c r="A6" s="11" t="s">
        <v>86</v>
      </c>
      <c r="B6" s="11" t="s">
        <v>162</v>
      </c>
      <c r="C6" s="11" t="s">
        <v>163</v>
      </c>
      <c r="D6" s="22"/>
      <c r="E6" s="11" t="s">
        <v>164</v>
      </c>
      <c r="F6" s="11" t="s">
        <v>165</v>
      </c>
    </row>
    <row r="7" customFormat="false" ht="15" hidden="false" customHeight="false" outlineLevel="0" collapsed="false">
      <c r="A7" s="11"/>
      <c r="B7" s="11"/>
      <c r="C7" s="11"/>
      <c r="D7" s="22"/>
      <c r="E7" s="11"/>
      <c r="F7" s="11"/>
    </row>
    <row r="8" customFormat="false" ht="15" hidden="false" customHeight="false" outlineLevel="0" collapsed="false">
      <c r="A8" s="11"/>
      <c r="B8" s="11"/>
      <c r="C8" s="11"/>
      <c r="D8" s="22"/>
      <c r="E8" s="11"/>
      <c r="F8" s="11"/>
    </row>
    <row r="9" customFormat="false" ht="15" hidden="false" customHeight="false" outlineLevel="0" collapsed="false">
      <c r="A9" s="11"/>
      <c r="B9" s="11"/>
      <c r="C9" s="11"/>
      <c r="D9" s="22"/>
      <c r="E9" s="11"/>
      <c r="F9" s="11"/>
    </row>
    <row r="10" customFormat="false" ht="15" hidden="false" customHeight="false" outlineLevel="0" collapsed="false">
      <c r="A10" s="11"/>
      <c r="B10" s="11"/>
      <c r="C10" s="11"/>
      <c r="D10" s="22"/>
      <c r="E10" s="11"/>
      <c r="F10" s="11"/>
    </row>
    <row r="11" customFormat="false" ht="15" hidden="false" customHeight="false" outlineLevel="0" collapsed="false">
      <c r="A11" s="11"/>
      <c r="B11" s="11"/>
      <c r="C11" s="11"/>
      <c r="D11" s="22"/>
      <c r="E11" s="11"/>
      <c r="F11" s="11"/>
    </row>
    <row r="12" customFormat="false" ht="15" hidden="false" customHeight="false" outlineLevel="0" collapsed="false">
      <c r="A12" s="11"/>
      <c r="B12" s="11"/>
      <c r="C12" s="11"/>
      <c r="D12" s="22"/>
      <c r="E12" s="11"/>
      <c r="F12" s="11"/>
    </row>
    <row r="13" customFormat="false" ht="15" hidden="false" customHeight="false" outlineLevel="0" collapsed="false">
      <c r="A13" s="11"/>
      <c r="B13" s="11"/>
      <c r="C13" s="11"/>
      <c r="D13" s="22"/>
      <c r="E13" s="11"/>
      <c r="F13" s="11"/>
    </row>
    <row r="14" customFormat="false" ht="15" hidden="false" customHeight="false" outlineLevel="0" collapsed="false">
      <c r="A14" s="11"/>
      <c r="B14" s="11"/>
      <c r="C14" s="11"/>
      <c r="D14" s="22"/>
      <c r="E14" s="11"/>
      <c r="F14" s="11"/>
    </row>
    <row r="15" customFormat="false" ht="15" hidden="false" customHeight="false" outlineLevel="0" collapsed="false">
      <c r="A15" s="11"/>
      <c r="B15" s="11"/>
      <c r="C15" s="11"/>
      <c r="D15" s="22"/>
      <c r="E15" s="11"/>
      <c r="F15" s="11"/>
    </row>
    <row r="16" customFormat="false" ht="15" hidden="false" customHeight="false" outlineLevel="0" collapsed="false">
      <c r="A16" s="11"/>
      <c r="B16" s="11"/>
      <c r="C16" s="11"/>
      <c r="D16" s="22"/>
      <c r="E16" s="11"/>
      <c r="F16" s="11"/>
    </row>
    <row r="17" customFormat="false" ht="15" hidden="false" customHeight="false" outlineLevel="0" collapsed="false">
      <c r="A17" s="11"/>
      <c r="B17" s="11"/>
      <c r="C17" s="11"/>
      <c r="D17" s="22"/>
      <c r="E17" s="11"/>
      <c r="F17" s="11"/>
    </row>
    <row r="18" customFormat="false" ht="15" hidden="false" customHeight="false" outlineLevel="0" collapsed="false">
      <c r="A18" s="11"/>
      <c r="B18" s="11"/>
      <c r="C18" s="11"/>
      <c r="D18" s="22"/>
      <c r="E18" s="11"/>
      <c r="F18" s="11"/>
    </row>
    <row r="19" customFormat="false" ht="15" hidden="false" customHeight="false" outlineLevel="0" collapsed="false">
      <c r="A19" s="11"/>
      <c r="B19" s="11"/>
      <c r="C19" s="11"/>
      <c r="D19" s="22"/>
      <c r="E19" s="11"/>
      <c r="F19" s="11"/>
    </row>
    <row r="20" customFormat="false" ht="15" hidden="false" customHeight="false" outlineLevel="0" collapsed="false">
      <c r="A20" s="11"/>
      <c r="B20" s="11"/>
      <c r="C20" s="11"/>
      <c r="D20" s="22"/>
      <c r="E20" s="11"/>
      <c r="F20" s="11"/>
    </row>
    <row r="21" customFormat="false" ht="15" hidden="false" customHeight="false" outlineLevel="0" collapsed="false">
      <c r="A21" s="11"/>
      <c r="B21" s="11"/>
      <c r="C21" s="11"/>
      <c r="D21" s="22"/>
      <c r="E21" s="11"/>
      <c r="F21" s="11"/>
    </row>
    <row r="22" customFormat="false" ht="15" hidden="false" customHeight="false" outlineLevel="0" collapsed="false">
      <c r="A22" s="11"/>
      <c r="B22" s="11"/>
      <c r="C22" s="11"/>
      <c r="D22" s="22"/>
      <c r="E22" s="11"/>
      <c r="F22" s="11"/>
    </row>
    <row r="23" customFormat="false" ht="15" hidden="false" customHeight="false" outlineLevel="0" collapsed="false">
      <c r="A23" s="11"/>
      <c r="B23" s="11"/>
      <c r="C23" s="11"/>
      <c r="D23" s="22"/>
      <c r="E23" s="11"/>
      <c r="F23" s="11"/>
    </row>
    <row r="24" customFormat="false" ht="15" hidden="false" customHeight="false" outlineLevel="0" collapsed="false">
      <c r="A24" s="11"/>
      <c r="B24" s="11"/>
      <c r="C24" s="11"/>
      <c r="D24" s="22"/>
      <c r="E24" s="11"/>
      <c r="F24" s="11"/>
    </row>
    <row r="25" customFormat="false" ht="15" hidden="false" customHeight="false" outlineLevel="0" collapsed="false">
      <c r="A25" s="11"/>
      <c r="B25" s="11"/>
      <c r="C25" s="11"/>
      <c r="D25" s="22"/>
      <c r="E25" s="11"/>
      <c r="F25" s="11"/>
    </row>
    <row r="26" customFormat="false" ht="15" hidden="false" customHeight="false" outlineLevel="0" collapsed="false">
      <c r="A26" s="11"/>
      <c r="B26" s="11"/>
      <c r="C26" s="11"/>
      <c r="D26" s="22"/>
      <c r="E26" s="11"/>
      <c r="F26" s="11"/>
    </row>
    <row r="27" customFormat="false" ht="15" hidden="false" customHeight="false" outlineLevel="0" collapsed="false">
      <c r="A27" s="11"/>
      <c r="B27" s="11"/>
      <c r="C27" s="11"/>
      <c r="D27" s="22"/>
      <c r="E27" s="11"/>
      <c r="F27" s="11"/>
    </row>
    <row r="28" customFormat="false" ht="15" hidden="false" customHeight="false" outlineLevel="0" collapsed="false">
      <c r="A28" s="11"/>
      <c r="B28" s="11"/>
      <c r="C28" s="11"/>
      <c r="D28" s="22"/>
      <c r="E28" s="11"/>
      <c r="F28" s="11"/>
    </row>
    <row r="29" customFormat="false" ht="15" hidden="false" customHeight="false" outlineLevel="0" collapsed="false">
      <c r="A29" s="11"/>
      <c r="B29" s="11"/>
      <c r="C29" s="11"/>
      <c r="D29" s="22"/>
      <c r="E29" s="11"/>
      <c r="F29" s="11"/>
    </row>
    <row r="30" customFormat="false" ht="15" hidden="false" customHeight="false" outlineLevel="0" collapsed="false">
      <c r="A30" s="11"/>
      <c r="B30" s="11"/>
      <c r="C30" s="11"/>
      <c r="D30" s="22"/>
      <c r="E30" s="11"/>
      <c r="F30" s="11"/>
    </row>
    <row r="31" customFormat="false" ht="15" hidden="false" customHeight="false" outlineLevel="0" collapsed="false">
      <c r="A31" s="11"/>
      <c r="B31" s="11"/>
      <c r="C31" s="11"/>
      <c r="D31" s="22"/>
      <c r="E31" s="11"/>
      <c r="F31" s="11"/>
    </row>
    <row r="32" customFormat="false" ht="15" hidden="false" customHeight="false" outlineLevel="0" collapsed="false">
      <c r="A32" s="11"/>
      <c r="B32" s="11"/>
      <c r="C32" s="11"/>
      <c r="D32" s="22"/>
      <c r="E32" s="11"/>
      <c r="F32" s="11"/>
    </row>
    <row r="33" customFormat="false" ht="15" hidden="false" customHeight="false" outlineLevel="0" collapsed="false">
      <c r="A33" s="11"/>
      <c r="B33" s="11"/>
      <c r="C33" s="11"/>
      <c r="D33" s="22"/>
      <c r="E33" s="11"/>
      <c r="F33" s="11"/>
    </row>
    <row r="34" customFormat="false" ht="15" hidden="false" customHeight="false" outlineLevel="0" collapsed="false">
      <c r="A34" s="11"/>
      <c r="B34" s="11"/>
      <c r="C34" s="11"/>
      <c r="D34" s="22"/>
      <c r="E34" s="11"/>
      <c r="F34" s="11"/>
    </row>
    <row r="35" customFormat="false" ht="15" hidden="false" customHeight="false" outlineLevel="0" collapsed="false">
      <c r="A35" s="11"/>
      <c r="B35" s="11"/>
      <c r="C35" s="11"/>
      <c r="D35" s="22"/>
      <c r="E35" s="11"/>
      <c r="F35" s="11"/>
    </row>
    <row r="36" customFormat="false" ht="15" hidden="false" customHeight="false" outlineLevel="0" collapsed="false">
      <c r="A36" s="11"/>
      <c r="B36" s="11"/>
      <c r="C36" s="11"/>
      <c r="D36" s="22"/>
      <c r="E36" s="11"/>
      <c r="F36" s="11"/>
    </row>
    <row r="37" customFormat="false" ht="15" hidden="false" customHeight="false" outlineLevel="0" collapsed="false">
      <c r="A37" s="11"/>
      <c r="B37" s="11"/>
      <c r="C37" s="11"/>
      <c r="D37" s="22"/>
      <c r="E37" s="11"/>
      <c r="F37" s="11"/>
    </row>
    <row r="38" customFormat="false" ht="15" hidden="false" customHeight="false" outlineLevel="0" collapsed="false">
      <c r="A38" s="11"/>
      <c r="B38" s="11"/>
      <c r="C38" s="11"/>
      <c r="D38" s="22"/>
      <c r="E38" s="11"/>
      <c r="F38" s="11"/>
    </row>
    <row r="39" customFormat="false" ht="15" hidden="false" customHeight="false" outlineLevel="0" collapsed="false">
      <c r="A39" s="11"/>
      <c r="B39" s="11"/>
      <c r="C39" s="11"/>
      <c r="D39" s="22"/>
      <c r="E39" s="11"/>
      <c r="F39" s="11"/>
    </row>
    <row r="40" customFormat="false" ht="15" hidden="false" customHeight="false" outlineLevel="0" collapsed="false">
      <c r="A40" s="11"/>
      <c r="B40" s="11"/>
      <c r="C40" s="11"/>
      <c r="D40" s="22"/>
      <c r="E40" s="11"/>
      <c r="F40" s="11"/>
    </row>
  </sheetData>
  <dataValidations count="1">
    <dataValidation allowBlank="true" errorStyle="stop" operator="between" showDropDown="false" showErrorMessage="false" showInputMessage="false" sqref="E6:E40" type="list">
      <formula1>"Open,Done,Dropped"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2026-10-11T05:20:35Z</dcterms:created>
  <dc:creator>openpyxl</dc:creator>
  <dc:description/>
  <dc:language>en-US</dc:language>
  <cp:lastModifiedBy/>
  <dcterms:modified xsi:type="dcterms:W3CDTF">2026-10-11T08:20:47Z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